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P19034\Documents\【京西テクノス】 201902～\広告宣伝\"/>
    </mc:Choice>
  </mc:AlternateContent>
  <xr:revisionPtr revIDLastSave="0" documentId="8_{DF35681E-7A7A-4D30-88E4-9A59ACF47410}" xr6:coauthVersionLast="45" xr6:coauthVersionMax="45" xr10:uidLastSave="{00000000-0000-0000-0000-000000000000}"/>
  <bookViews>
    <workbookView xWindow="22932" yWindow="-108" windowWidth="23256" windowHeight="12576" tabRatio="780" firstSheet="3" activeTab="3" xr2:uid="{00000000-000D-0000-FFFF-FFFF00000000}"/>
  </bookViews>
  <sheets>
    <sheet name="伝票発行・記入要領" sheetId="23" state="hidden" r:id="rId1"/>
    <sheet name="依頼伝票記入例" sheetId="24" state="hidden" r:id="rId2"/>
    <sheet name="リスト" sheetId="17" state="hidden" r:id="rId3"/>
    <sheet name="見積依頼書" sheetId="25" r:id="rId4"/>
    <sheet name="依頼伝票" sheetId="18" r:id="rId5"/>
  </sheets>
  <definedNames>
    <definedName name="_xlnm._FilterDatabase" localSheetId="3" hidden="1">見積依頼書!$A$16:$R$16</definedName>
    <definedName name="_xlnm.Print_Area" localSheetId="4">依頼伝票!$B$7:$BN$88</definedName>
    <definedName name="_xlnm.Print_Area" localSheetId="3">見積依頼書!$A$1:$K$117</definedName>
    <definedName name="_xlnm.Print_Area" localSheetId="0">伝票発行・記入要領!$A$46:$AW$123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7" l="1"/>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 i="17"/>
  <c r="D7" i="17" l="1"/>
  <c r="B49" i="18" l="1"/>
  <c r="B7" i="18" l="1"/>
  <c r="C12" i="17"/>
  <c r="AD110" i="17" l="1"/>
  <c r="AC110" i="17"/>
  <c r="AA110" i="17"/>
  <c r="Y110" i="17"/>
  <c r="Q110" i="17"/>
  <c r="P110" i="17"/>
  <c r="L110" i="17"/>
  <c r="K110" i="17"/>
  <c r="J110" i="17" s="1"/>
  <c r="I110" i="17"/>
  <c r="H110" i="17"/>
  <c r="G110" i="17"/>
  <c r="F110" i="17"/>
  <c r="E110" i="17"/>
  <c r="C110" i="17"/>
  <c r="B110" i="17" s="1"/>
  <c r="AD109" i="17"/>
  <c r="AC109" i="17"/>
  <c r="AA109" i="17"/>
  <c r="Y109" i="17"/>
  <c r="Q109" i="17"/>
  <c r="P109" i="17"/>
  <c r="L109" i="17"/>
  <c r="K109" i="17"/>
  <c r="J109" i="17" s="1"/>
  <c r="I109" i="17"/>
  <c r="H109" i="17"/>
  <c r="G109" i="17"/>
  <c r="F109" i="17"/>
  <c r="E109" i="17"/>
  <c r="C109" i="17"/>
  <c r="B109" i="17" s="1"/>
  <c r="AD108" i="17"/>
  <c r="AC108" i="17"/>
  <c r="AA108" i="17"/>
  <c r="Y108" i="17"/>
  <c r="Q108" i="17"/>
  <c r="P108" i="17"/>
  <c r="L108" i="17"/>
  <c r="K108" i="17"/>
  <c r="J108" i="17" s="1"/>
  <c r="I108" i="17"/>
  <c r="H108" i="17"/>
  <c r="G108" i="17"/>
  <c r="F108" i="17"/>
  <c r="E108" i="17"/>
  <c r="C108" i="17"/>
  <c r="B108" i="17" s="1"/>
  <c r="AD107" i="17"/>
  <c r="AC107" i="17"/>
  <c r="AA107" i="17"/>
  <c r="Y107" i="17"/>
  <c r="Q107" i="17"/>
  <c r="P107" i="17"/>
  <c r="L107" i="17"/>
  <c r="K107" i="17"/>
  <c r="J107" i="17" s="1"/>
  <c r="I107" i="17"/>
  <c r="H107" i="17"/>
  <c r="G107" i="17"/>
  <c r="F107" i="17"/>
  <c r="E107" i="17"/>
  <c r="C107" i="17"/>
  <c r="B107" i="17" s="1"/>
  <c r="AD106" i="17"/>
  <c r="AC106" i="17"/>
  <c r="AA106" i="17"/>
  <c r="Y106" i="17"/>
  <c r="Q106" i="17"/>
  <c r="P106" i="17"/>
  <c r="L106" i="17"/>
  <c r="K106" i="17"/>
  <c r="J106" i="17" s="1"/>
  <c r="I106" i="17"/>
  <c r="H106" i="17"/>
  <c r="G106" i="17"/>
  <c r="F106" i="17"/>
  <c r="E106" i="17"/>
  <c r="C106" i="17"/>
  <c r="B106" i="17" s="1"/>
  <c r="AD105" i="17"/>
  <c r="AC105" i="17"/>
  <c r="AA105" i="17"/>
  <c r="Y105" i="17"/>
  <c r="Q105" i="17"/>
  <c r="P105" i="17"/>
  <c r="L105" i="17"/>
  <c r="K105" i="17"/>
  <c r="J105" i="17" s="1"/>
  <c r="I105" i="17"/>
  <c r="H105" i="17"/>
  <c r="G105" i="17"/>
  <c r="F105" i="17"/>
  <c r="E105" i="17"/>
  <c r="C105" i="17"/>
  <c r="B105" i="17" s="1"/>
  <c r="AD104" i="17"/>
  <c r="AC104" i="17"/>
  <c r="AA104" i="17"/>
  <c r="Y104" i="17"/>
  <c r="Q104" i="17"/>
  <c r="P104" i="17"/>
  <c r="L104" i="17"/>
  <c r="K104" i="17"/>
  <c r="J104" i="17" s="1"/>
  <c r="I104" i="17"/>
  <c r="H104" i="17"/>
  <c r="G104" i="17"/>
  <c r="F104" i="17"/>
  <c r="E104" i="17"/>
  <c r="C104" i="17"/>
  <c r="B104" i="17" s="1"/>
  <c r="AD103" i="17"/>
  <c r="AC103" i="17"/>
  <c r="AA103" i="17"/>
  <c r="Y103" i="17"/>
  <c r="Q103" i="17"/>
  <c r="P103" i="17"/>
  <c r="L103" i="17"/>
  <c r="K103" i="17"/>
  <c r="J103" i="17" s="1"/>
  <c r="I103" i="17"/>
  <c r="H103" i="17"/>
  <c r="G103" i="17"/>
  <c r="F103" i="17"/>
  <c r="E103" i="17"/>
  <c r="C103" i="17"/>
  <c r="B103" i="17" s="1"/>
  <c r="AD102" i="17"/>
  <c r="AC102" i="17"/>
  <c r="AA102" i="17"/>
  <c r="Y102" i="17"/>
  <c r="Q102" i="17"/>
  <c r="P102" i="17"/>
  <c r="L102" i="17"/>
  <c r="K102" i="17"/>
  <c r="J102" i="17" s="1"/>
  <c r="I102" i="17"/>
  <c r="H102" i="17"/>
  <c r="G102" i="17"/>
  <c r="F102" i="17"/>
  <c r="E102" i="17"/>
  <c r="C102" i="17"/>
  <c r="B102" i="17" s="1"/>
  <c r="AD101" i="17"/>
  <c r="AC101" i="17"/>
  <c r="AA101" i="17"/>
  <c r="Y101" i="17"/>
  <c r="Q101" i="17"/>
  <c r="P101" i="17"/>
  <c r="L101" i="17"/>
  <c r="K101" i="17"/>
  <c r="J101" i="17" s="1"/>
  <c r="I101" i="17"/>
  <c r="H101" i="17"/>
  <c r="G101" i="17"/>
  <c r="F101" i="17"/>
  <c r="E101" i="17"/>
  <c r="C101" i="17"/>
  <c r="B101" i="17" s="1"/>
  <c r="AD100" i="17"/>
  <c r="AC100" i="17"/>
  <c r="AA100" i="17"/>
  <c r="Y100" i="17"/>
  <c r="Q100" i="17"/>
  <c r="P100" i="17"/>
  <c r="L100" i="17"/>
  <c r="K100" i="17"/>
  <c r="J100" i="17" s="1"/>
  <c r="I100" i="17"/>
  <c r="H100" i="17"/>
  <c r="G100" i="17"/>
  <c r="F100" i="17"/>
  <c r="E100" i="17"/>
  <c r="C100" i="17"/>
  <c r="B100" i="17" s="1"/>
  <c r="AD99" i="17"/>
  <c r="AC99" i="17"/>
  <c r="AA99" i="17"/>
  <c r="Y99" i="17"/>
  <c r="Q99" i="17"/>
  <c r="P99" i="17"/>
  <c r="L99" i="17"/>
  <c r="K99" i="17"/>
  <c r="J99" i="17" s="1"/>
  <c r="I99" i="17"/>
  <c r="H99" i="17"/>
  <c r="G99" i="17"/>
  <c r="F99" i="17"/>
  <c r="E99" i="17"/>
  <c r="C99" i="17"/>
  <c r="B99" i="17" s="1"/>
  <c r="AD98" i="17"/>
  <c r="AC98" i="17"/>
  <c r="AA98" i="17"/>
  <c r="Y98" i="17"/>
  <c r="Q98" i="17"/>
  <c r="P98" i="17"/>
  <c r="L98" i="17"/>
  <c r="K98" i="17"/>
  <c r="J98" i="17" s="1"/>
  <c r="I98" i="17"/>
  <c r="H98" i="17"/>
  <c r="G98" i="17"/>
  <c r="F98" i="17"/>
  <c r="E98" i="17"/>
  <c r="C98" i="17"/>
  <c r="B98" i="17" s="1"/>
  <c r="AD97" i="17"/>
  <c r="AC97" i="17"/>
  <c r="AA97" i="17"/>
  <c r="Y97" i="17"/>
  <c r="Q97" i="17"/>
  <c r="P97" i="17"/>
  <c r="L97" i="17"/>
  <c r="K97" i="17"/>
  <c r="J97" i="17" s="1"/>
  <c r="I97" i="17"/>
  <c r="H97" i="17"/>
  <c r="G97" i="17"/>
  <c r="F97" i="17"/>
  <c r="E97" i="17"/>
  <c r="C97" i="17"/>
  <c r="B97" i="17" s="1"/>
  <c r="AD96" i="17"/>
  <c r="AC96" i="17"/>
  <c r="AA96" i="17"/>
  <c r="Y96" i="17"/>
  <c r="Q96" i="17"/>
  <c r="P96" i="17"/>
  <c r="L96" i="17"/>
  <c r="K96" i="17"/>
  <c r="J96" i="17" s="1"/>
  <c r="I96" i="17"/>
  <c r="H96" i="17"/>
  <c r="G96" i="17"/>
  <c r="F96" i="17"/>
  <c r="E96" i="17"/>
  <c r="C96" i="17"/>
  <c r="B96" i="17" s="1"/>
  <c r="AD95" i="17"/>
  <c r="AC95" i="17"/>
  <c r="AA95" i="17"/>
  <c r="Y95" i="17"/>
  <c r="Q95" i="17"/>
  <c r="P95" i="17"/>
  <c r="L95" i="17"/>
  <c r="K95" i="17"/>
  <c r="J95" i="17" s="1"/>
  <c r="I95" i="17"/>
  <c r="H95" i="17"/>
  <c r="G95" i="17"/>
  <c r="F95" i="17"/>
  <c r="E95" i="17"/>
  <c r="C95" i="17"/>
  <c r="B95" i="17" s="1"/>
  <c r="AD94" i="17"/>
  <c r="AC94" i="17"/>
  <c r="AA94" i="17"/>
  <c r="Y94" i="17"/>
  <c r="Q94" i="17"/>
  <c r="P94" i="17"/>
  <c r="L94" i="17"/>
  <c r="K94" i="17"/>
  <c r="J94" i="17" s="1"/>
  <c r="I94" i="17"/>
  <c r="H94" i="17"/>
  <c r="G94" i="17"/>
  <c r="F94" i="17"/>
  <c r="E94" i="17"/>
  <c r="C94" i="17"/>
  <c r="B94" i="17" s="1"/>
  <c r="AD93" i="17"/>
  <c r="AC93" i="17"/>
  <c r="AA93" i="17"/>
  <c r="Y93" i="17"/>
  <c r="Q93" i="17"/>
  <c r="P93" i="17"/>
  <c r="L93" i="17"/>
  <c r="K93" i="17"/>
  <c r="J93" i="17" s="1"/>
  <c r="I93" i="17"/>
  <c r="H93" i="17"/>
  <c r="G93" i="17"/>
  <c r="F93" i="17"/>
  <c r="E93" i="17"/>
  <c r="C93" i="17"/>
  <c r="B93" i="17" s="1"/>
  <c r="AD92" i="17"/>
  <c r="AC92" i="17"/>
  <c r="AA92" i="17"/>
  <c r="Y92" i="17"/>
  <c r="Q92" i="17"/>
  <c r="P92" i="17"/>
  <c r="L92" i="17"/>
  <c r="K92" i="17"/>
  <c r="J92" i="17" s="1"/>
  <c r="I92" i="17"/>
  <c r="H92" i="17"/>
  <c r="G92" i="17"/>
  <c r="F92" i="17"/>
  <c r="E92" i="17"/>
  <c r="C92" i="17"/>
  <c r="B92" i="17" s="1"/>
  <c r="AD91" i="17"/>
  <c r="AC91" i="17"/>
  <c r="AA91" i="17"/>
  <c r="Y91" i="17"/>
  <c r="Q91" i="17"/>
  <c r="P91" i="17"/>
  <c r="L91" i="17"/>
  <c r="K91" i="17"/>
  <c r="J91" i="17" s="1"/>
  <c r="I91" i="17"/>
  <c r="H91" i="17"/>
  <c r="G91" i="17"/>
  <c r="F91" i="17"/>
  <c r="E91" i="17"/>
  <c r="C91" i="17"/>
  <c r="B91" i="17" s="1"/>
  <c r="AD90" i="17"/>
  <c r="AC90" i="17"/>
  <c r="AA90" i="17"/>
  <c r="Y90" i="17"/>
  <c r="Q90" i="17"/>
  <c r="P90" i="17"/>
  <c r="L90" i="17"/>
  <c r="K90" i="17"/>
  <c r="J90" i="17" s="1"/>
  <c r="I90" i="17"/>
  <c r="H90" i="17"/>
  <c r="G90" i="17"/>
  <c r="F90" i="17"/>
  <c r="E90" i="17"/>
  <c r="C90" i="17"/>
  <c r="B90" i="17" s="1"/>
  <c r="AD89" i="17"/>
  <c r="AC89" i="17"/>
  <c r="AA89" i="17"/>
  <c r="Y89" i="17"/>
  <c r="Q89" i="17"/>
  <c r="P89" i="17"/>
  <c r="L89" i="17"/>
  <c r="K89" i="17"/>
  <c r="J89" i="17" s="1"/>
  <c r="I89" i="17"/>
  <c r="H89" i="17"/>
  <c r="G89" i="17"/>
  <c r="F89" i="17"/>
  <c r="E89" i="17"/>
  <c r="C89" i="17"/>
  <c r="B89" i="17" s="1"/>
  <c r="AD88" i="17"/>
  <c r="AC88" i="17"/>
  <c r="AA88" i="17"/>
  <c r="Y88" i="17"/>
  <c r="Q88" i="17"/>
  <c r="P88" i="17"/>
  <c r="L88" i="17"/>
  <c r="K88" i="17"/>
  <c r="J88" i="17" s="1"/>
  <c r="I88" i="17"/>
  <c r="H88" i="17"/>
  <c r="G88" i="17"/>
  <c r="F88" i="17"/>
  <c r="E88" i="17"/>
  <c r="C88" i="17"/>
  <c r="B88" i="17" s="1"/>
  <c r="AD87" i="17"/>
  <c r="AC87" i="17"/>
  <c r="AA87" i="17"/>
  <c r="Y87" i="17"/>
  <c r="Q87" i="17"/>
  <c r="P87" i="17"/>
  <c r="L87" i="17"/>
  <c r="K87" i="17"/>
  <c r="J87" i="17" s="1"/>
  <c r="I87" i="17"/>
  <c r="H87" i="17"/>
  <c r="G87" i="17"/>
  <c r="F87" i="17"/>
  <c r="E87" i="17"/>
  <c r="C87" i="17"/>
  <c r="B87" i="17" s="1"/>
  <c r="AD86" i="17"/>
  <c r="AC86" i="17"/>
  <c r="AA86" i="17"/>
  <c r="Y86" i="17"/>
  <c r="Q86" i="17"/>
  <c r="P86" i="17"/>
  <c r="L86" i="17"/>
  <c r="K86" i="17"/>
  <c r="J86" i="17" s="1"/>
  <c r="I86" i="17"/>
  <c r="H86" i="17"/>
  <c r="G86" i="17"/>
  <c r="F86" i="17"/>
  <c r="E86" i="17"/>
  <c r="C86" i="17"/>
  <c r="B86" i="17" s="1"/>
  <c r="AD85" i="17"/>
  <c r="AC85" i="17"/>
  <c r="AA85" i="17"/>
  <c r="Y85" i="17"/>
  <c r="Q85" i="17"/>
  <c r="P85" i="17"/>
  <c r="L85" i="17"/>
  <c r="K85" i="17"/>
  <c r="J85" i="17" s="1"/>
  <c r="I85" i="17"/>
  <c r="H85" i="17"/>
  <c r="G85" i="17"/>
  <c r="F85" i="17"/>
  <c r="E85" i="17"/>
  <c r="C85" i="17"/>
  <c r="B85" i="17" s="1"/>
  <c r="AD84" i="17"/>
  <c r="AC84" i="17"/>
  <c r="AA84" i="17"/>
  <c r="Y84" i="17"/>
  <c r="Q84" i="17"/>
  <c r="P84" i="17"/>
  <c r="L84" i="17"/>
  <c r="K84" i="17"/>
  <c r="J84" i="17" s="1"/>
  <c r="I84" i="17"/>
  <c r="H84" i="17"/>
  <c r="G84" i="17"/>
  <c r="F84" i="17"/>
  <c r="E84" i="17"/>
  <c r="C84" i="17"/>
  <c r="B84" i="17" s="1"/>
  <c r="AD83" i="17"/>
  <c r="AC83" i="17"/>
  <c r="AA83" i="17"/>
  <c r="Y83" i="17"/>
  <c r="Q83" i="17"/>
  <c r="P83" i="17"/>
  <c r="L83" i="17"/>
  <c r="K83" i="17"/>
  <c r="J83" i="17" s="1"/>
  <c r="I83" i="17"/>
  <c r="H83" i="17"/>
  <c r="G83" i="17"/>
  <c r="F83" i="17"/>
  <c r="E83" i="17"/>
  <c r="C83" i="17"/>
  <c r="B83" i="17" s="1"/>
  <c r="AD82" i="17"/>
  <c r="AC82" i="17"/>
  <c r="AA82" i="17"/>
  <c r="Y82" i="17"/>
  <c r="Q82" i="17"/>
  <c r="P82" i="17"/>
  <c r="L82" i="17"/>
  <c r="K82" i="17"/>
  <c r="J82" i="17" s="1"/>
  <c r="I82" i="17"/>
  <c r="H82" i="17"/>
  <c r="G82" i="17"/>
  <c r="F82" i="17"/>
  <c r="E82" i="17"/>
  <c r="C82" i="17"/>
  <c r="B82" i="17" s="1"/>
  <c r="AD81" i="17"/>
  <c r="AC81" i="17"/>
  <c r="AA81" i="17"/>
  <c r="Y81" i="17"/>
  <c r="Q81" i="17"/>
  <c r="P81" i="17"/>
  <c r="L81" i="17"/>
  <c r="K81" i="17"/>
  <c r="J81" i="17" s="1"/>
  <c r="I81" i="17"/>
  <c r="H81" i="17"/>
  <c r="G81" i="17"/>
  <c r="F81" i="17"/>
  <c r="E81" i="17"/>
  <c r="C81" i="17"/>
  <c r="B81" i="17" s="1"/>
  <c r="AD80" i="17"/>
  <c r="AC80" i="17"/>
  <c r="AA80" i="17"/>
  <c r="Y80" i="17"/>
  <c r="Q80" i="17"/>
  <c r="P80" i="17"/>
  <c r="L80" i="17"/>
  <c r="K80" i="17"/>
  <c r="J80" i="17" s="1"/>
  <c r="I80" i="17"/>
  <c r="H80" i="17"/>
  <c r="G80" i="17"/>
  <c r="F80" i="17"/>
  <c r="E80" i="17"/>
  <c r="C80" i="17"/>
  <c r="B80" i="17" s="1"/>
  <c r="AD79" i="17"/>
  <c r="AC79" i="17"/>
  <c r="AA79" i="17"/>
  <c r="Y79" i="17"/>
  <c r="Q79" i="17"/>
  <c r="P79" i="17"/>
  <c r="L79" i="17"/>
  <c r="K79" i="17"/>
  <c r="J79" i="17" s="1"/>
  <c r="I79" i="17"/>
  <c r="H79" i="17"/>
  <c r="G79" i="17"/>
  <c r="F79" i="17"/>
  <c r="E79" i="17"/>
  <c r="C79" i="17"/>
  <c r="B79" i="17" s="1"/>
  <c r="AD78" i="17"/>
  <c r="AC78" i="17"/>
  <c r="AA78" i="17"/>
  <c r="Y78" i="17"/>
  <c r="Q78" i="17"/>
  <c r="P78" i="17"/>
  <c r="L78" i="17"/>
  <c r="K78" i="17"/>
  <c r="J78" i="17" s="1"/>
  <c r="I78" i="17"/>
  <c r="H78" i="17"/>
  <c r="G78" i="17"/>
  <c r="F78" i="17"/>
  <c r="E78" i="17"/>
  <c r="C78" i="17"/>
  <c r="B78" i="17" s="1"/>
  <c r="AD77" i="17"/>
  <c r="AC77" i="17"/>
  <c r="AA77" i="17"/>
  <c r="Y77" i="17"/>
  <c r="Q77" i="17"/>
  <c r="P77" i="17"/>
  <c r="L77" i="17"/>
  <c r="K77" i="17"/>
  <c r="J77" i="17" s="1"/>
  <c r="I77" i="17"/>
  <c r="H77" i="17"/>
  <c r="G77" i="17"/>
  <c r="F77" i="17"/>
  <c r="E77" i="17"/>
  <c r="C77" i="17"/>
  <c r="B77" i="17" s="1"/>
  <c r="AD76" i="17"/>
  <c r="AC76" i="17"/>
  <c r="AA76" i="17"/>
  <c r="Y76" i="17"/>
  <c r="Q76" i="17"/>
  <c r="P76" i="17"/>
  <c r="L76" i="17"/>
  <c r="K76" i="17"/>
  <c r="J76" i="17" s="1"/>
  <c r="I76" i="17"/>
  <c r="H76" i="17"/>
  <c r="G76" i="17"/>
  <c r="F76" i="17"/>
  <c r="E76" i="17"/>
  <c r="C76" i="17"/>
  <c r="B76" i="17" s="1"/>
  <c r="AD75" i="17"/>
  <c r="AC75" i="17"/>
  <c r="AA75" i="17"/>
  <c r="Y75" i="17"/>
  <c r="Q75" i="17"/>
  <c r="P75" i="17"/>
  <c r="L75" i="17"/>
  <c r="K75" i="17"/>
  <c r="J75" i="17" s="1"/>
  <c r="I75" i="17"/>
  <c r="H75" i="17"/>
  <c r="G75" i="17"/>
  <c r="F75" i="17"/>
  <c r="E75" i="17"/>
  <c r="C75" i="17"/>
  <c r="B75" i="17" s="1"/>
  <c r="AD74" i="17"/>
  <c r="AC74" i="17"/>
  <c r="AA74" i="17"/>
  <c r="Y74" i="17"/>
  <c r="Q74" i="17"/>
  <c r="P74" i="17"/>
  <c r="L74" i="17"/>
  <c r="K74" i="17"/>
  <c r="J74" i="17" s="1"/>
  <c r="I74" i="17"/>
  <c r="H74" i="17"/>
  <c r="G74" i="17"/>
  <c r="F74" i="17"/>
  <c r="E74" i="17"/>
  <c r="C74" i="17"/>
  <c r="B74" i="17" s="1"/>
  <c r="AD73" i="17"/>
  <c r="AC73" i="17"/>
  <c r="AA73" i="17"/>
  <c r="Y73" i="17"/>
  <c r="Q73" i="17"/>
  <c r="P73" i="17"/>
  <c r="L73" i="17"/>
  <c r="K73" i="17"/>
  <c r="J73" i="17" s="1"/>
  <c r="I73" i="17"/>
  <c r="H73" i="17"/>
  <c r="G73" i="17"/>
  <c r="F73" i="17"/>
  <c r="E73" i="17"/>
  <c r="C73" i="17"/>
  <c r="B73" i="17" s="1"/>
  <c r="AD72" i="17"/>
  <c r="AC72" i="17"/>
  <c r="AA72" i="17"/>
  <c r="Y72" i="17"/>
  <c r="Q72" i="17"/>
  <c r="P72" i="17"/>
  <c r="L72" i="17"/>
  <c r="K72" i="17"/>
  <c r="J72" i="17" s="1"/>
  <c r="I72" i="17"/>
  <c r="H72" i="17"/>
  <c r="G72" i="17"/>
  <c r="F72" i="17"/>
  <c r="E72" i="17"/>
  <c r="C72" i="17"/>
  <c r="B72" i="17" s="1"/>
  <c r="AD71" i="17"/>
  <c r="AC71" i="17"/>
  <c r="AA71" i="17"/>
  <c r="Y71" i="17"/>
  <c r="Q71" i="17"/>
  <c r="P71" i="17"/>
  <c r="L71" i="17"/>
  <c r="K71" i="17"/>
  <c r="J71" i="17" s="1"/>
  <c r="I71" i="17"/>
  <c r="H71" i="17"/>
  <c r="G71" i="17"/>
  <c r="F71" i="17"/>
  <c r="E71" i="17"/>
  <c r="C71" i="17"/>
  <c r="B71" i="17" s="1"/>
  <c r="AD70" i="17"/>
  <c r="AC70" i="17"/>
  <c r="AA70" i="17"/>
  <c r="Y70" i="17"/>
  <c r="Q70" i="17"/>
  <c r="P70" i="17"/>
  <c r="L70" i="17"/>
  <c r="K70" i="17"/>
  <c r="J70" i="17"/>
  <c r="I70" i="17"/>
  <c r="H70" i="17"/>
  <c r="G70" i="17"/>
  <c r="F70" i="17"/>
  <c r="E70" i="17"/>
  <c r="C70" i="17"/>
  <c r="B70" i="17" s="1"/>
  <c r="AD69" i="17"/>
  <c r="AC69" i="17"/>
  <c r="AA69" i="17"/>
  <c r="Y69" i="17"/>
  <c r="Q69" i="17"/>
  <c r="P69" i="17"/>
  <c r="L69" i="17"/>
  <c r="K69" i="17"/>
  <c r="J69" i="17" s="1"/>
  <c r="I69" i="17"/>
  <c r="H69" i="17"/>
  <c r="G69" i="17"/>
  <c r="F69" i="17"/>
  <c r="E69" i="17"/>
  <c r="C69" i="17"/>
  <c r="B69" i="17" s="1"/>
  <c r="AD68" i="17"/>
  <c r="AC68" i="17"/>
  <c r="AA68" i="17"/>
  <c r="Y68" i="17"/>
  <c r="Q68" i="17"/>
  <c r="P68" i="17"/>
  <c r="L68" i="17"/>
  <c r="K68" i="17"/>
  <c r="J68" i="17" s="1"/>
  <c r="I68" i="17"/>
  <c r="H68" i="17"/>
  <c r="G68" i="17"/>
  <c r="F68" i="17"/>
  <c r="E68" i="17"/>
  <c r="C68" i="17"/>
  <c r="B68" i="17" s="1"/>
  <c r="AD67" i="17"/>
  <c r="AC67" i="17"/>
  <c r="AA67" i="17"/>
  <c r="Y67" i="17"/>
  <c r="Q67" i="17"/>
  <c r="P67" i="17"/>
  <c r="L67" i="17"/>
  <c r="K67" i="17"/>
  <c r="J67" i="17" s="1"/>
  <c r="I67" i="17"/>
  <c r="H67" i="17"/>
  <c r="G67" i="17"/>
  <c r="F67" i="17"/>
  <c r="E67" i="17"/>
  <c r="C67" i="17"/>
  <c r="B67" i="17" s="1"/>
  <c r="AD66" i="17"/>
  <c r="AC66" i="17"/>
  <c r="AA66" i="17"/>
  <c r="Y66" i="17"/>
  <c r="Q66" i="17"/>
  <c r="P66" i="17"/>
  <c r="L66" i="17"/>
  <c r="K66" i="17"/>
  <c r="J66" i="17" s="1"/>
  <c r="I66" i="17"/>
  <c r="H66" i="17"/>
  <c r="G66" i="17"/>
  <c r="F66" i="17"/>
  <c r="E66" i="17"/>
  <c r="C66" i="17"/>
  <c r="B66" i="17" s="1"/>
  <c r="AD65" i="17"/>
  <c r="AC65" i="17"/>
  <c r="AA65" i="17"/>
  <c r="Y65" i="17"/>
  <c r="Q65" i="17"/>
  <c r="P65" i="17"/>
  <c r="L65" i="17"/>
  <c r="K65" i="17"/>
  <c r="J65" i="17" s="1"/>
  <c r="I65" i="17"/>
  <c r="H65" i="17"/>
  <c r="G65" i="17"/>
  <c r="F65" i="17"/>
  <c r="E65" i="17"/>
  <c r="C65" i="17"/>
  <c r="B65" i="17" s="1"/>
  <c r="AD64" i="17"/>
  <c r="AC64" i="17"/>
  <c r="AA64" i="17"/>
  <c r="Y64" i="17"/>
  <c r="Q64" i="17"/>
  <c r="P64" i="17"/>
  <c r="L64" i="17"/>
  <c r="K64" i="17"/>
  <c r="J64" i="17" s="1"/>
  <c r="I64" i="17"/>
  <c r="H64" i="17"/>
  <c r="G64" i="17"/>
  <c r="F64" i="17"/>
  <c r="E64" i="17"/>
  <c r="C64" i="17"/>
  <c r="B64" i="17" s="1"/>
  <c r="AD63" i="17"/>
  <c r="AC63" i="17"/>
  <c r="AA63" i="17"/>
  <c r="Y63" i="17"/>
  <c r="Q63" i="17"/>
  <c r="P63" i="17"/>
  <c r="L63" i="17"/>
  <c r="K63" i="17"/>
  <c r="J63" i="17" s="1"/>
  <c r="I63" i="17"/>
  <c r="H63" i="17"/>
  <c r="G63" i="17"/>
  <c r="F63" i="17"/>
  <c r="E63" i="17"/>
  <c r="C63" i="17"/>
  <c r="B63" i="17" s="1"/>
  <c r="AD62" i="17"/>
  <c r="AC62" i="17"/>
  <c r="AA62" i="17"/>
  <c r="Y62" i="17"/>
  <c r="Q62" i="17"/>
  <c r="P62" i="17"/>
  <c r="L62" i="17"/>
  <c r="K62" i="17"/>
  <c r="J62" i="17" s="1"/>
  <c r="I62" i="17"/>
  <c r="H62" i="17"/>
  <c r="G62" i="17"/>
  <c r="F62" i="17"/>
  <c r="E62" i="17"/>
  <c r="C62" i="17"/>
  <c r="B62" i="17" s="1"/>
  <c r="AD61" i="17"/>
  <c r="AC61" i="17"/>
  <c r="AA61" i="17"/>
  <c r="Y61" i="17"/>
  <c r="Q61" i="17"/>
  <c r="P61" i="17"/>
  <c r="L61" i="17"/>
  <c r="K61" i="17"/>
  <c r="J61" i="17" s="1"/>
  <c r="I61" i="17"/>
  <c r="H61" i="17"/>
  <c r="G61" i="17"/>
  <c r="F61" i="17"/>
  <c r="E61" i="17"/>
  <c r="C61" i="17"/>
  <c r="B61" i="17" s="1"/>
  <c r="AD60" i="17"/>
  <c r="AC60" i="17"/>
  <c r="AA60" i="17"/>
  <c r="Y60" i="17"/>
  <c r="Q60" i="17"/>
  <c r="P60" i="17"/>
  <c r="L60" i="17"/>
  <c r="K60" i="17"/>
  <c r="J60" i="17" s="1"/>
  <c r="I60" i="17"/>
  <c r="H60" i="17"/>
  <c r="G60" i="17"/>
  <c r="F60" i="17"/>
  <c r="E60" i="17"/>
  <c r="C60" i="17"/>
  <c r="B60" i="17" s="1"/>
  <c r="AD59" i="17"/>
  <c r="AC59" i="17"/>
  <c r="AA59" i="17"/>
  <c r="Y59" i="17"/>
  <c r="Q59" i="17"/>
  <c r="P59" i="17"/>
  <c r="L59" i="17"/>
  <c r="K59" i="17"/>
  <c r="J59" i="17" s="1"/>
  <c r="I59" i="17"/>
  <c r="H59" i="17"/>
  <c r="G59" i="17"/>
  <c r="F59" i="17"/>
  <c r="E59" i="17"/>
  <c r="C59" i="17"/>
  <c r="B59" i="17" s="1"/>
  <c r="AD58" i="17"/>
  <c r="AC58" i="17"/>
  <c r="AA58" i="17"/>
  <c r="Y58" i="17"/>
  <c r="Q58" i="17"/>
  <c r="P58" i="17"/>
  <c r="L58" i="17"/>
  <c r="K58" i="17"/>
  <c r="J58" i="17" s="1"/>
  <c r="I58" i="17"/>
  <c r="H58" i="17"/>
  <c r="G58" i="17"/>
  <c r="F58" i="17"/>
  <c r="E58" i="17"/>
  <c r="C58" i="17"/>
  <c r="B58" i="17" s="1"/>
  <c r="AD57" i="17"/>
  <c r="AC57" i="17"/>
  <c r="AA57" i="17"/>
  <c r="Y57" i="17"/>
  <c r="Q57" i="17"/>
  <c r="P57" i="17"/>
  <c r="L57" i="17"/>
  <c r="K57" i="17"/>
  <c r="J57" i="17" s="1"/>
  <c r="I57" i="17"/>
  <c r="H57" i="17"/>
  <c r="G57" i="17"/>
  <c r="F57" i="17"/>
  <c r="E57" i="17"/>
  <c r="C57" i="17"/>
  <c r="B57" i="17" s="1"/>
  <c r="AD56" i="17"/>
  <c r="AC56" i="17"/>
  <c r="AA56" i="17"/>
  <c r="Y56" i="17"/>
  <c r="Q56" i="17"/>
  <c r="P56" i="17"/>
  <c r="L56" i="17"/>
  <c r="K56" i="17"/>
  <c r="J56" i="17" s="1"/>
  <c r="I56" i="17"/>
  <c r="H56" i="17"/>
  <c r="G56" i="17"/>
  <c r="F56" i="17"/>
  <c r="E56" i="17"/>
  <c r="C56" i="17"/>
  <c r="B56" i="17" s="1"/>
  <c r="AD55" i="17"/>
  <c r="AC55" i="17"/>
  <c r="AA55" i="17"/>
  <c r="Y55" i="17"/>
  <c r="Q55" i="17"/>
  <c r="P55" i="17"/>
  <c r="L55" i="17"/>
  <c r="K55" i="17"/>
  <c r="J55" i="17" s="1"/>
  <c r="I55" i="17"/>
  <c r="H55" i="17"/>
  <c r="G55" i="17"/>
  <c r="F55" i="17"/>
  <c r="E55" i="17"/>
  <c r="C55" i="17"/>
  <c r="B55" i="17" s="1"/>
  <c r="AD54" i="17"/>
  <c r="AC54" i="17"/>
  <c r="AA54" i="17"/>
  <c r="Y54" i="17"/>
  <c r="Q54" i="17"/>
  <c r="P54" i="17"/>
  <c r="L54" i="17"/>
  <c r="K54" i="17"/>
  <c r="J54" i="17" s="1"/>
  <c r="I54" i="17"/>
  <c r="H54" i="17"/>
  <c r="G54" i="17"/>
  <c r="F54" i="17"/>
  <c r="E54" i="17"/>
  <c r="C54" i="17"/>
  <c r="B54" i="17" s="1"/>
  <c r="AD53" i="17"/>
  <c r="AC53" i="17"/>
  <c r="AA53" i="17"/>
  <c r="Y53" i="17"/>
  <c r="Q53" i="17"/>
  <c r="P53" i="17"/>
  <c r="L53" i="17"/>
  <c r="K53" i="17"/>
  <c r="J53" i="17" s="1"/>
  <c r="I53" i="17"/>
  <c r="H53" i="17"/>
  <c r="G53" i="17"/>
  <c r="F53" i="17"/>
  <c r="E53" i="17"/>
  <c r="C53" i="17"/>
  <c r="B53" i="17" s="1"/>
  <c r="AD52" i="17"/>
  <c r="AC52" i="17"/>
  <c r="AA52" i="17"/>
  <c r="Y52" i="17"/>
  <c r="Q52" i="17"/>
  <c r="P52" i="17"/>
  <c r="L52" i="17"/>
  <c r="K52" i="17"/>
  <c r="J52" i="17" s="1"/>
  <c r="I52" i="17"/>
  <c r="H52" i="17"/>
  <c r="G52" i="17"/>
  <c r="F52" i="17"/>
  <c r="E52" i="17"/>
  <c r="C52" i="17"/>
  <c r="B52" i="17" s="1"/>
  <c r="AD51" i="17"/>
  <c r="AC51" i="17"/>
  <c r="AA51" i="17"/>
  <c r="Y51" i="17"/>
  <c r="Q51" i="17"/>
  <c r="P51" i="17"/>
  <c r="L51" i="17"/>
  <c r="K51" i="17"/>
  <c r="J51" i="17" s="1"/>
  <c r="I51" i="17"/>
  <c r="H51" i="17"/>
  <c r="G51" i="17"/>
  <c r="F51" i="17"/>
  <c r="E51" i="17"/>
  <c r="C51" i="17"/>
  <c r="B51" i="17" s="1"/>
  <c r="AD50" i="17"/>
  <c r="AC50" i="17"/>
  <c r="AA50" i="17"/>
  <c r="Y50" i="17"/>
  <c r="Q50" i="17"/>
  <c r="P50" i="17"/>
  <c r="L50" i="17"/>
  <c r="K50" i="17"/>
  <c r="J50" i="17" s="1"/>
  <c r="I50" i="17"/>
  <c r="H50" i="17"/>
  <c r="G50" i="17"/>
  <c r="F50" i="17"/>
  <c r="E50" i="17"/>
  <c r="C50" i="17"/>
  <c r="B50" i="17" s="1"/>
  <c r="AD49" i="17"/>
  <c r="AC49" i="17"/>
  <c r="AA49" i="17"/>
  <c r="Y49" i="17"/>
  <c r="Q49" i="17"/>
  <c r="P49" i="17"/>
  <c r="L49" i="17"/>
  <c r="K49" i="17"/>
  <c r="J49" i="17" s="1"/>
  <c r="I49" i="17"/>
  <c r="H49" i="17"/>
  <c r="G49" i="17"/>
  <c r="F49" i="17"/>
  <c r="E49" i="17"/>
  <c r="C49" i="17"/>
  <c r="B49" i="17" s="1"/>
  <c r="AD48" i="17"/>
  <c r="AC48" i="17"/>
  <c r="AA48" i="17"/>
  <c r="Y48" i="17"/>
  <c r="Q48" i="17"/>
  <c r="P48" i="17"/>
  <c r="L48" i="17"/>
  <c r="K48" i="17"/>
  <c r="J48" i="17" s="1"/>
  <c r="I48" i="17"/>
  <c r="H48" i="17"/>
  <c r="G48" i="17"/>
  <c r="F48" i="17"/>
  <c r="E48" i="17"/>
  <c r="C48" i="17"/>
  <c r="B48" i="17" s="1"/>
  <c r="AD47" i="17"/>
  <c r="AC47" i="17"/>
  <c r="AA47" i="17"/>
  <c r="Y47" i="17"/>
  <c r="Q47" i="17"/>
  <c r="P47" i="17"/>
  <c r="L47" i="17"/>
  <c r="K47" i="17"/>
  <c r="J47" i="17" s="1"/>
  <c r="I47" i="17"/>
  <c r="H47" i="17"/>
  <c r="G47" i="17"/>
  <c r="F47" i="17"/>
  <c r="E47" i="17"/>
  <c r="C47" i="17"/>
  <c r="B47" i="17" s="1"/>
  <c r="AD46" i="17"/>
  <c r="AC46" i="17"/>
  <c r="AA46" i="17"/>
  <c r="Y46" i="17"/>
  <c r="Q46" i="17"/>
  <c r="P46" i="17"/>
  <c r="L46" i="17"/>
  <c r="K46" i="17"/>
  <c r="J46" i="17" s="1"/>
  <c r="I46" i="17"/>
  <c r="H46" i="17"/>
  <c r="G46" i="17"/>
  <c r="F46" i="17"/>
  <c r="E46" i="17"/>
  <c r="C46" i="17"/>
  <c r="B46" i="17" s="1"/>
  <c r="AD45" i="17"/>
  <c r="AC45" i="17"/>
  <c r="AA45" i="17"/>
  <c r="Y45" i="17"/>
  <c r="Q45" i="17"/>
  <c r="P45" i="17"/>
  <c r="L45" i="17"/>
  <c r="K45" i="17"/>
  <c r="J45" i="17" s="1"/>
  <c r="I45" i="17"/>
  <c r="H45" i="17"/>
  <c r="G45" i="17"/>
  <c r="F45" i="17"/>
  <c r="E45" i="17"/>
  <c r="C45" i="17"/>
  <c r="B45" i="17" s="1"/>
  <c r="AD44" i="17"/>
  <c r="AC44" i="17"/>
  <c r="AA44" i="17"/>
  <c r="Y44" i="17"/>
  <c r="Q44" i="17"/>
  <c r="P44" i="17"/>
  <c r="L44" i="17"/>
  <c r="K44" i="17"/>
  <c r="J44" i="17" s="1"/>
  <c r="I44" i="17"/>
  <c r="H44" i="17"/>
  <c r="G44" i="17"/>
  <c r="F44" i="17"/>
  <c r="E44" i="17"/>
  <c r="C44" i="17"/>
  <c r="B44" i="17" s="1"/>
  <c r="AD43" i="17"/>
  <c r="AC43" i="17"/>
  <c r="AA43" i="17"/>
  <c r="Y43" i="17"/>
  <c r="Q43" i="17"/>
  <c r="P43" i="17"/>
  <c r="L43" i="17"/>
  <c r="K43" i="17"/>
  <c r="J43" i="17" s="1"/>
  <c r="I43" i="17"/>
  <c r="H43" i="17"/>
  <c r="G43" i="17"/>
  <c r="F43" i="17"/>
  <c r="E43" i="17"/>
  <c r="C43" i="17"/>
  <c r="B43" i="17" s="1"/>
  <c r="AD42" i="17"/>
  <c r="AC42" i="17"/>
  <c r="AA42" i="17"/>
  <c r="Y42" i="17"/>
  <c r="Q42" i="17"/>
  <c r="P42" i="17"/>
  <c r="L42" i="17"/>
  <c r="K42" i="17"/>
  <c r="J42" i="17" s="1"/>
  <c r="I42" i="17"/>
  <c r="H42" i="17"/>
  <c r="G42" i="17"/>
  <c r="F42" i="17"/>
  <c r="E42" i="17"/>
  <c r="C42" i="17"/>
  <c r="B42" i="17" s="1"/>
  <c r="AD41" i="17"/>
  <c r="AC41" i="17"/>
  <c r="AA41" i="17"/>
  <c r="Y41" i="17"/>
  <c r="Q41" i="17"/>
  <c r="P41" i="17"/>
  <c r="L41" i="17"/>
  <c r="K41" i="17"/>
  <c r="J41" i="17" s="1"/>
  <c r="I41" i="17"/>
  <c r="H41" i="17"/>
  <c r="G41" i="17"/>
  <c r="F41" i="17"/>
  <c r="E41" i="17"/>
  <c r="C41" i="17"/>
  <c r="B41" i="17" s="1"/>
  <c r="AD40" i="17"/>
  <c r="AC40" i="17"/>
  <c r="AA40" i="17"/>
  <c r="Y40" i="17"/>
  <c r="Q40" i="17"/>
  <c r="P40" i="17"/>
  <c r="L40" i="17"/>
  <c r="K40" i="17"/>
  <c r="J40" i="17" s="1"/>
  <c r="I40" i="17"/>
  <c r="H40" i="17"/>
  <c r="G40" i="17"/>
  <c r="F40" i="17"/>
  <c r="E40" i="17"/>
  <c r="C40" i="17"/>
  <c r="B40" i="17" s="1"/>
  <c r="AD39" i="17"/>
  <c r="AC39" i="17"/>
  <c r="AA39" i="17"/>
  <c r="Y39" i="17"/>
  <c r="Q39" i="17"/>
  <c r="P39" i="17"/>
  <c r="L39" i="17"/>
  <c r="K39" i="17"/>
  <c r="J39" i="17" s="1"/>
  <c r="I39" i="17"/>
  <c r="H39" i="17"/>
  <c r="G39" i="17"/>
  <c r="F39" i="17"/>
  <c r="E39" i="17"/>
  <c r="C39" i="17"/>
  <c r="B39" i="17" s="1"/>
  <c r="AD38" i="17"/>
  <c r="AC38" i="17"/>
  <c r="AA38" i="17"/>
  <c r="Y38" i="17"/>
  <c r="Q38" i="17"/>
  <c r="P38" i="17"/>
  <c r="L38" i="17"/>
  <c r="K38" i="17"/>
  <c r="J38" i="17" s="1"/>
  <c r="I38" i="17"/>
  <c r="H38" i="17"/>
  <c r="G38" i="17"/>
  <c r="F38" i="17"/>
  <c r="E38" i="17"/>
  <c r="C38" i="17"/>
  <c r="B38" i="17" s="1"/>
  <c r="AD37" i="17"/>
  <c r="AC37" i="17"/>
  <c r="AA37" i="17"/>
  <c r="Y37" i="17"/>
  <c r="Q37" i="17"/>
  <c r="P37" i="17"/>
  <c r="L37" i="17"/>
  <c r="K37" i="17"/>
  <c r="J37" i="17" s="1"/>
  <c r="I37" i="17"/>
  <c r="H37" i="17"/>
  <c r="G37" i="17"/>
  <c r="F37" i="17"/>
  <c r="E37" i="17"/>
  <c r="C37" i="17"/>
  <c r="B37" i="17" s="1"/>
  <c r="AD36" i="17"/>
  <c r="AC36" i="17"/>
  <c r="AA36" i="17"/>
  <c r="Y36" i="17"/>
  <c r="Q36" i="17"/>
  <c r="P36" i="17"/>
  <c r="L36" i="17"/>
  <c r="K36" i="17"/>
  <c r="J36" i="17" s="1"/>
  <c r="I36" i="17"/>
  <c r="H36" i="17"/>
  <c r="G36" i="17"/>
  <c r="F36" i="17"/>
  <c r="E36" i="17"/>
  <c r="C36" i="17"/>
  <c r="B36" i="17" s="1"/>
  <c r="AD35" i="17"/>
  <c r="AC35" i="17"/>
  <c r="AA35" i="17"/>
  <c r="Y35" i="17"/>
  <c r="Q35" i="17"/>
  <c r="P35" i="17"/>
  <c r="L35" i="17"/>
  <c r="K35" i="17"/>
  <c r="J35" i="17" s="1"/>
  <c r="I35" i="17"/>
  <c r="H35" i="17"/>
  <c r="G35" i="17"/>
  <c r="F35" i="17"/>
  <c r="E35" i="17"/>
  <c r="C35" i="17"/>
  <c r="B35" i="17" s="1"/>
  <c r="AD34" i="17"/>
  <c r="AC34" i="17"/>
  <c r="AA34" i="17"/>
  <c r="Y34" i="17"/>
  <c r="Q34" i="17"/>
  <c r="P34" i="17"/>
  <c r="L34" i="17"/>
  <c r="K34" i="17"/>
  <c r="J34" i="17" s="1"/>
  <c r="I34" i="17"/>
  <c r="H34" i="17"/>
  <c r="G34" i="17"/>
  <c r="F34" i="17"/>
  <c r="E34" i="17"/>
  <c r="C34" i="17"/>
  <c r="B34" i="17" s="1"/>
  <c r="AD33" i="17"/>
  <c r="AC33" i="17"/>
  <c r="AA33" i="17"/>
  <c r="Y33" i="17"/>
  <c r="Q33" i="17"/>
  <c r="P33" i="17"/>
  <c r="L33" i="17"/>
  <c r="K33" i="17"/>
  <c r="J33" i="17" s="1"/>
  <c r="I33" i="17"/>
  <c r="H33" i="17"/>
  <c r="G33" i="17"/>
  <c r="F33" i="17"/>
  <c r="E33" i="17"/>
  <c r="C33" i="17"/>
  <c r="B33" i="17" s="1"/>
  <c r="AD32" i="17"/>
  <c r="AC32" i="17"/>
  <c r="AA32" i="17"/>
  <c r="Y32" i="17"/>
  <c r="Q32" i="17"/>
  <c r="P32" i="17"/>
  <c r="L32" i="17"/>
  <c r="K32" i="17"/>
  <c r="J32" i="17" s="1"/>
  <c r="I32" i="17"/>
  <c r="H32" i="17"/>
  <c r="G32" i="17"/>
  <c r="F32" i="17"/>
  <c r="E32" i="17"/>
  <c r="C32" i="17"/>
  <c r="B32" i="17" s="1"/>
  <c r="AD31" i="17"/>
  <c r="AC31" i="17"/>
  <c r="AA31" i="17"/>
  <c r="Y31" i="17"/>
  <c r="Q31" i="17"/>
  <c r="P31" i="17"/>
  <c r="L31" i="17"/>
  <c r="K31" i="17"/>
  <c r="J31" i="17" s="1"/>
  <c r="I31" i="17"/>
  <c r="H31" i="17"/>
  <c r="G31" i="17"/>
  <c r="F31" i="17"/>
  <c r="E31" i="17"/>
  <c r="C31" i="17"/>
  <c r="B31" i="17" s="1"/>
  <c r="AD30" i="17"/>
  <c r="AC30" i="17"/>
  <c r="AA30" i="17"/>
  <c r="Y30" i="17"/>
  <c r="Q30" i="17"/>
  <c r="P30" i="17"/>
  <c r="L30" i="17"/>
  <c r="K30" i="17"/>
  <c r="J30" i="17" s="1"/>
  <c r="I30" i="17"/>
  <c r="H30" i="17"/>
  <c r="G30" i="17"/>
  <c r="F30" i="17"/>
  <c r="E30" i="17"/>
  <c r="C30" i="17"/>
  <c r="B30" i="17" s="1"/>
  <c r="AD29" i="17"/>
  <c r="AC29" i="17"/>
  <c r="AA29" i="17"/>
  <c r="Y29" i="17"/>
  <c r="Q29" i="17"/>
  <c r="P29" i="17"/>
  <c r="L29" i="17"/>
  <c r="K29" i="17"/>
  <c r="J29" i="17" s="1"/>
  <c r="I29" i="17"/>
  <c r="H29" i="17"/>
  <c r="G29" i="17"/>
  <c r="F29" i="17"/>
  <c r="E29" i="17"/>
  <c r="C29" i="17"/>
  <c r="B29" i="17" s="1"/>
  <c r="AD28" i="17"/>
  <c r="AC28" i="17"/>
  <c r="AA28" i="17"/>
  <c r="Y28" i="17"/>
  <c r="Q28" i="17"/>
  <c r="P28" i="17"/>
  <c r="L28" i="17"/>
  <c r="K28" i="17"/>
  <c r="J28" i="17" s="1"/>
  <c r="I28" i="17"/>
  <c r="H28" i="17"/>
  <c r="G28" i="17"/>
  <c r="F28" i="17"/>
  <c r="E28" i="17"/>
  <c r="C28" i="17"/>
  <c r="B28" i="17" s="1"/>
  <c r="AD27" i="17"/>
  <c r="AC27" i="17"/>
  <c r="AA27" i="17"/>
  <c r="Y27" i="17"/>
  <c r="Q27" i="17"/>
  <c r="P27" i="17"/>
  <c r="L27" i="17"/>
  <c r="K27" i="17"/>
  <c r="J27" i="17" s="1"/>
  <c r="I27" i="17"/>
  <c r="H27" i="17"/>
  <c r="G27" i="17"/>
  <c r="F27" i="17"/>
  <c r="E27" i="17"/>
  <c r="C27" i="17"/>
  <c r="B27" i="17" s="1"/>
  <c r="AD26" i="17"/>
  <c r="AC26" i="17"/>
  <c r="AA26" i="17"/>
  <c r="Y26" i="17"/>
  <c r="Q26" i="17"/>
  <c r="P26" i="17"/>
  <c r="L26" i="17"/>
  <c r="K26" i="17"/>
  <c r="J26" i="17" s="1"/>
  <c r="I26" i="17"/>
  <c r="H26" i="17"/>
  <c r="G26" i="17"/>
  <c r="F26" i="17"/>
  <c r="E26" i="17"/>
  <c r="C26" i="17"/>
  <c r="B26" i="17" s="1"/>
  <c r="AD25" i="17"/>
  <c r="AC25" i="17"/>
  <c r="AA25" i="17"/>
  <c r="Y25" i="17"/>
  <c r="Q25" i="17"/>
  <c r="P25" i="17"/>
  <c r="L25" i="17"/>
  <c r="K25" i="17"/>
  <c r="J25" i="17" s="1"/>
  <c r="I25" i="17"/>
  <c r="H25" i="17"/>
  <c r="G25" i="17"/>
  <c r="F25" i="17"/>
  <c r="E25" i="17"/>
  <c r="C25" i="17"/>
  <c r="B25" i="17" s="1"/>
  <c r="AD24" i="17"/>
  <c r="AC24" i="17"/>
  <c r="AA24" i="17"/>
  <c r="Y24" i="17"/>
  <c r="Q24" i="17"/>
  <c r="P24" i="17"/>
  <c r="L24" i="17"/>
  <c r="K24" i="17"/>
  <c r="J24" i="17" s="1"/>
  <c r="I24" i="17"/>
  <c r="H24" i="17"/>
  <c r="G24" i="17"/>
  <c r="F24" i="17"/>
  <c r="E24" i="17"/>
  <c r="C24" i="17"/>
  <c r="B24" i="17" s="1"/>
  <c r="AD23" i="17"/>
  <c r="AC23" i="17"/>
  <c r="AA23" i="17"/>
  <c r="Y23" i="17"/>
  <c r="Q23" i="17"/>
  <c r="P23" i="17"/>
  <c r="L23" i="17"/>
  <c r="K23" i="17"/>
  <c r="J23" i="17" s="1"/>
  <c r="I23" i="17"/>
  <c r="H23" i="17"/>
  <c r="G23" i="17"/>
  <c r="F23" i="17"/>
  <c r="E23" i="17"/>
  <c r="C23" i="17"/>
  <c r="B23" i="17" s="1"/>
  <c r="AD22" i="17"/>
  <c r="AC22" i="17"/>
  <c r="AA22" i="17"/>
  <c r="Y22" i="17"/>
  <c r="Q22" i="17"/>
  <c r="P22" i="17"/>
  <c r="L22" i="17"/>
  <c r="K22" i="17"/>
  <c r="J22" i="17" s="1"/>
  <c r="I22" i="17"/>
  <c r="H22" i="17"/>
  <c r="G22" i="17"/>
  <c r="F22" i="17"/>
  <c r="E22" i="17"/>
  <c r="C22" i="17"/>
  <c r="B22" i="17" s="1"/>
  <c r="AD21" i="17"/>
  <c r="AC21" i="17"/>
  <c r="AA21" i="17"/>
  <c r="Y21" i="17"/>
  <c r="Q21" i="17"/>
  <c r="P21" i="17"/>
  <c r="L21" i="17"/>
  <c r="K21" i="17"/>
  <c r="J21" i="17" s="1"/>
  <c r="I21" i="17"/>
  <c r="H21" i="17"/>
  <c r="G21" i="17"/>
  <c r="F21" i="17"/>
  <c r="E21" i="17"/>
  <c r="C21" i="17"/>
  <c r="B21" i="17" s="1"/>
  <c r="AD20" i="17"/>
  <c r="AC20" i="17"/>
  <c r="AA20" i="17"/>
  <c r="Y20" i="17"/>
  <c r="Q20" i="17"/>
  <c r="P20" i="17"/>
  <c r="L20" i="17"/>
  <c r="K20" i="17"/>
  <c r="J20" i="17" s="1"/>
  <c r="I20" i="17"/>
  <c r="H20" i="17"/>
  <c r="G20" i="17"/>
  <c r="F20" i="17"/>
  <c r="E20" i="17"/>
  <c r="C20" i="17"/>
  <c r="B20" i="17" s="1"/>
  <c r="AD19" i="17"/>
  <c r="AC19" i="17"/>
  <c r="AA19" i="17"/>
  <c r="Y19" i="17"/>
  <c r="Q19" i="17"/>
  <c r="P19" i="17"/>
  <c r="L19" i="17"/>
  <c r="K19" i="17"/>
  <c r="J19" i="17" s="1"/>
  <c r="I19" i="17"/>
  <c r="H19" i="17"/>
  <c r="G19" i="17"/>
  <c r="F19" i="17"/>
  <c r="E19" i="17"/>
  <c r="C19" i="17"/>
  <c r="B19" i="17" s="1"/>
  <c r="AD18" i="17"/>
  <c r="AC18" i="17"/>
  <c r="AA18" i="17"/>
  <c r="Y18" i="17"/>
  <c r="Q18" i="17"/>
  <c r="P18" i="17"/>
  <c r="L18" i="17"/>
  <c r="K18" i="17"/>
  <c r="J18" i="17" s="1"/>
  <c r="I18" i="17"/>
  <c r="H18" i="17"/>
  <c r="G18" i="17"/>
  <c r="F18" i="17"/>
  <c r="E18" i="17"/>
  <c r="C18" i="17"/>
  <c r="B18" i="17" s="1"/>
  <c r="AD17" i="17"/>
  <c r="AC17" i="17"/>
  <c r="AA17" i="17"/>
  <c r="Y17" i="17"/>
  <c r="Q17" i="17"/>
  <c r="P17" i="17"/>
  <c r="L17" i="17"/>
  <c r="K17" i="17"/>
  <c r="J17" i="17" s="1"/>
  <c r="I17" i="17"/>
  <c r="H17" i="17"/>
  <c r="G17" i="17"/>
  <c r="F17" i="17"/>
  <c r="E17" i="17"/>
  <c r="C17" i="17"/>
  <c r="B17" i="17" s="1"/>
  <c r="AD16" i="17"/>
  <c r="AC16" i="17"/>
  <c r="AA16" i="17"/>
  <c r="Y16" i="17"/>
  <c r="Q16" i="17"/>
  <c r="P16" i="17"/>
  <c r="L16" i="17"/>
  <c r="K16" i="17"/>
  <c r="J16" i="17" s="1"/>
  <c r="I16" i="17"/>
  <c r="H16" i="17"/>
  <c r="G16" i="17"/>
  <c r="F16" i="17"/>
  <c r="E16" i="17"/>
  <c r="C16" i="17"/>
  <c r="B16" i="17" s="1"/>
  <c r="AD15" i="17"/>
  <c r="AC15" i="17"/>
  <c r="AA15" i="17"/>
  <c r="Y15" i="17"/>
  <c r="Q15" i="17"/>
  <c r="P15" i="17"/>
  <c r="L15" i="17"/>
  <c r="K15" i="17"/>
  <c r="J15" i="17" s="1"/>
  <c r="I15" i="17"/>
  <c r="H15" i="17"/>
  <c r="G15" i="17"/>
  <c r="F15" i="17"/>
  <c r="E15" i="17"/>
  <c r="C15" i="17"/>
  <c r="B15" i="17" s="1"/>
  <c r="AD14" i="17"/>
  <c r="AC14" i="17"/>
  <c r="AA14" i="17"/>
  <c r="Y14" i="17"/>
  <c r="Q14" i="17"/>
  <c r="P14" i="17"/>
  <c r="L14" i="17"/>
  <c r="K14" i="17"/>
  <c r="J14" i="17" s="1"/>
  <c r="I14" i="17"/>
  <c r="H14" i="17"/>
  <c r="G14" i="17"/>
  <c r="F14" i="17"/>
  <c r="E14" i="17"/>
  <c r="C14" i="17"/>
  <c r="B14" i="17" s="1"/>
  <c r="AD13" i="17"/>
  <c r="AC13" i="17"/>
  <c r="AA13" i="17"/>
  <c r="Y13" i="17"/>
  <c r="Q13" i="17"/>
  <c r="P13" i="17"/>
  <c r="L13" i="17"/>
  <c r="K13" i="17"/>
  <c r="J13" i="17" s="1"/>
  <c r="I13" i="17"/>
  <c r="H13" i="17"/>
  <c r="G13" i="17"/>
  <c r="F13" i="17"/>
  <c r="E13" i="17"/>
  <c r="C13" i="17"/>
  <c r="B13" i="17" s="1"/>
  <c r="AD12" i="17"/>
  <c r="AC12" i="17"/>
  <c r="AA12" i="17"/>
  <c r="Y12" i="17"/>
  <c r="Q12" i="17"/>
  <c r="P12" i="17"/>
  <c r="L12" i="17"/>
  <c r="K12" i="17"/>
  <c r="J12" i="17" s="1"/>
  <c r="I12" i="17"/>
  <c r="H12" i="17"/>
  <c r="G12" i="17"/>
  <c r="F12" i="17"/>
  <c r="E12" i="17"/>
  <c r="B12" i="17"/>
  <c r="AD34" i="18"/>
  <c r="C36" i="18"/>
  <c r="C38" i="18"/>
  <c r="AA11" i="17"/>
  <c r="C42" i="18" s="1"/>
  <c r="AC11" i="17" l="1"/>
  <c r="AD11" i="17"/>
  <c r="G11" i="17"/>
  <c r="Y11" i="17" l="1"/>
  <c r="C40" i="18" s="1"/>
  <c r="Q11" i="17"/>
  <c r="P11" i="17"/>
  <c r="L11" i="17"/>
  <c r="D4" i="17"/>
  <c r="K11" i="17" l="1"/>
  <c r="J11" i="17" s="1"/>
  <c r="I11" i="17"/>
  <c r="H11" i="17"/>
  <c r="F11" i="17"/>
  <c r="E11" i="17"/>
  <c r="C11" i="17"/>
  <c r="B11" i="17" s="1"/>
  <c r="X7" i="18" s="1"/>
  <c r="X49" i="18" s="1"/>
  <c r="D6" i="17"/>
  <c r="D5" i="17"/>
  <c r="D3" i="17"/>
  <c r="D2" i="17"/>
  <c r="D9" i="17" s="1"/>
  <c r="BF3" i="23" l="1"/>
  <c r="M78" i="18" l="1"/>
  <c r="AG76" i="18"/>
  <c r="B34" i="18"/>
  <c r="AN31" i="18"/>
  <c r="AN73" i="18" s="1"/>
  <c r="Y31" i="18"/>
  <c r="Y73" i="18" s="1"/>
  <c r="AC29" i="18"/>
  <c r="AC71" i="18" s="1"/>
  <c r="AV24" i="18"/>
  <c r="AV66" i="18" s="1"/>
  <c r="AV22" i="18"/>
  <c r="AV64" i="18" s="1"/>
  <c r="AV20" i="18"/>
  <c r="AV62" i="18" s="1"/>
  <c r="AV18" i="18"/>
  <c r="AV60" i="18" s="1"/>
  <c r="H15" i="18"/>
  <c r="AV13" i="18"/>
  <c r="AV55" i="18" s="1"/>
  <c r="Z13" i="18"/>
  <c r="Z55" i="18" s="1"/>
  <c r="AW11" i="18"/>
  <c r="AW53" i="18" s="1"/>
  <c r="AA8" i="18"/>
  <c r="AA50" i="18" s="1"/>
  <c r="BF49" i="18"/>
  <c r="H84" i="18"/>
  <c r="J82" i="18"/>
  <c r="P80" i="18"/>
  <c r="AD76" i="18"/>
  <c r="C44" i="18"/>
  <c r="AD42" i="18"/>
  <c r="AD84" i="18" s="1"/>
  <c r="P34" i="18"/>
  <c r="P76" i="18" s="1"/>
  <c r="F31" i="18"/>
  <c r="E29" i="18"/>
  <c r="BF7" i="18"/>
  <c r="C86" i="18" l="1"/>
  <c r="C84" i="18"/>
  <c r="C82" i="18"/>
  <c r="C80" i="18"/>
  <c r="C78" i="18"/>
  <c r="B76" i="18"/>
  <c r="F73" i="18"/>
  <c r="E71" i="18"/>
  <c r="D26" i="18" l="1"/>
  <c r="D68" i="18" s="1"/>
  <c r="G24" i="18"/>
  <c r="G66" i="18" s="1"/>
  <c r="E20" i="18"/>
  <c r="E62" i="18" s="1"/>
  <c r="H57" i="18"/>
  <c r="E15" i="18"/>
  <c r="E57" i="18" s="1"/>
  <c r="F13" i="18"/>
  <c r="F55" i="18" s="1"/>
  <c r="D11" i="18"/>
  <c r="D53" i="18" s="1"/>
  <c r="C9" i="18"/>
  <c r="C51" i="18" s="1"/>
  <c r="D1" i="17"/>
  <c r="E18" i="18" l="1"/>
  <c r="E60" i="18" s="1"/>
  <c r="D8" i="17"/>
  <c r="F22" i="18" s="1"/>
  <c r="F6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1139461000060</author>
  </authors>
  <commentList>
    <comment ref="B10" authorId="0" shapeId="0" xr:uid="{00000000-0006-0000-0200-000001000000}">
      <text>
        <r>
          <rPr>
            <sz val="9"/>
            <color indexed="81"/>
            <rFont val="ＭＳ Ｐゴシック"/>
            <family val="3"/>
            <charset val="128"/>
          </rPr>
          <t xml:space="preserve">ここの半角数字（校正予定月）が印字時のカウンタ(ｷｰ）
となります。
</t>
        </r>
      </text>
    </comment>
  </commentList>
</comments>
</file>

<file path=xl/sharedStrings.xml><?xml version="1.0" encoding="utf-8"?>
<sst xmlns="http://schemas.openxmlformats.org/spreadsheetml/2006/main" count="1071" uniqueCount="281">
  <si>
    <t>様</t>
    <rPh sb="0" eb="1">
      <t>サマ</t>
    </rPh>
    <phoneticPr fontId="3"/>
  </si>
  <si>
    <t>伝票カウンタ</t>
    <rPh sb="0" eb="2">
      <t>デンピョウ</t>
    </rPh>
    <phoneticPr fontId="3"/>
  </si>
  <si>
    <t>No.</t>
    <phoneticPr fontId="3"/>
  </si>
  <si>
    <t>NECパーチェシング</t>
    <phoneticPr fontId="3"/>
  </si>
  <si>
    <t>作成年月日：</t>
    <rPh sb="0" eb="2">
      <t>サクセイ</t>
    </rPh>
    <rPh sb="2" eb="5">
      <t>ネンガッピ</t>
    </rPh>
    <phoneticPr fontId="8"/>
  </si>
  <si>
    <t>管理番号／登録番号</t>
    <rPh sb="0" eb="2">
      <t>カンリ</t>
    </rPh>
    <rPh sb="2" eb="4">
      <t>バンゴウ</t>
    </rPh>
    <rPh sb="5" eb="7">
      <t>トウロク</t>
    </rPh>
    <rPh sb="7" eb="9">
      <t>バンゴウ</t>
    </rPh>
    <phoneticPr fontId="8"/>
  </si>
  <si>
    <t>御依頼内容</t>
    <rPh sb="0" eb="3">
      <t>ゴイライ</t>
    </rPh>
    <rPh sb="3" eb="5">
      <t>ナイヨウ</t>
    </rPh>
    <phoneticPr fontId="8"/>
  </si>
  <si>
    <t>品名</t>
    <rPh sb="0" eb="2">
      <t>ヒンメイ</t>
    </rPh>
    <phoneticPr fontId="8"/>
  </si>
  <si>
    <t>メーカー名</t>
    <rPh sb="4" eb="5">
      <t>メイ</t>
    </rPh>
    <phoneticPr fontId="8"/>
  </si>
  <si>
    <t>型名／型式</t>
    <rPh sb="0" eb="2">
      <t>カタメイ</t>
    </rPh>
    <rPh sb="3" eb="5">
      <t>カタシキ</t>
    </rPh>
    <phoneticPr fontId="8"/>
  </si>
  <si>
    <t>製造番号</t>
    <rPh sb="0" eb="2">
      <t>セイゾウ</t>
    </rPh>
    <rPh sb="2" eb="4">
      <t>バンゴウ</t>
    </rPh>
    <phoneticPr fontId="8"/>
  </si>
  <si>
    <t>添付品</t>
    <rPh sb="0" eb="2">
      <t>テンプ</t>
    </rPh>
    <rPh sb="2" eb="3">
      <t>ヒン</t>
    </rPh>
    <phoneticPr fontId="8"/>
  </si>
  <si>
    <t>お客様名</t>
    <rPh sb="1" eb="3">
      <t>キャクサマ</t>
    </rPh>
    <rPh sb="3" eb="4">
      <t>メイ</t>
    </rPh>
    <phoneticPr fontId="8"/>
  </si>
  <si>
    <t>御担当者</t>
    <rPh sb="0" eb="4">
      <t>ゴタントウシャ</t>
    </rPh>
    <phoneticPr fontId="8"/>
  </si>
  <si>
    <t>部門名</t>
    <rPh sb="0" eb="2">
      <t>ブモン</t>
    </rPh>
    <rPh sb="2" eb="3">
      <t>ブメイ</t>
    </rPh>
    <phoneticPr fontId="8"/>
  </si>
  <si>
    <t>ＴＥＬ</t>
  </si>
  <si>
    <t>費用請求先</t>
    <rPh sb="0" eb="2">
      <t>ヒヨウ</t>
    </rPh>
    <rPh sb="2" eb="4">
      <t>セイキュウ</t>
    </rPh>
    <rPh sb="4" eb="5">
      <t>サキ</t>
    </rPh>
    <phoneticPr fontId="8"/>
  </si>
  <si>
    <t>ＦＡＸ</t>
  </si>
  <si>
    <t>費用請求先部門</t>
    <rPh sb="0" eb="2">
      <t>ヒヨウ</t>
    </rPh>
    <rPh sb="2" eb="4">
      <t>セイキュウ</t>
    </rPh>
    <rPh sb="4" eb="5">
      <t>サキ</t>
    </rPh>
    <rPh sb="5" eb="7">
      <t>ブモン</t>
    </rPh>
    <phoneticPr fontId="8"/>
  </si>
  <si>
    <t>住所</t>
    <rPh sb="0" eb="2">
      <t>ジュウショ</t>
    </rPh>
    <phoneticPr fontId="8"/>
  </si>
  <si>
    <t>校正仕様</t>
    <rPh sb="0" eb="2">
      <t>コウセイ</t>
    </rPh>
    <rPh sb="2" eb="4">
      <t>シヨウ</t>
    </rPh>
    <phoneticPr fontId="8"/>
  </si>
  <si>
    <t>準拠規格等</t>
    <rPh sb="0" eb="2">
      <t>ジュンキョ</t>
    </rPh>
    <rPh sb="2" eb="4">
      <t>キカク</t>
    </rPh>
    <rPh sb="4" eb="5">
      <t>ナド</t>
    </rPh>
    <phoneticPr fontId="8"/>
  </si>
  <si>
    <t>書類言語</t>
    <rPh sb="0" eb="2">
      <t>ショルイ</t>
    </rPh>
    <rPh sb="2" eb="4">
      <t>ゲンゴ</t>
    </rPh>
    <phoneticPr fontId="8"/>
  </si>
  <si>
    <t>校正試験成績書添付（無料）</t>
    <rPh sb="0" eb="2">
      <t>コウセイ</t>
    </rPh>
    <rPh sb="2" eb="4">
      <t>シケン</t>
    </rPh>
    <rPh sb="4" eb="7">
      <t>セイセキショ</t>
    </rPh>
    <rPh sb="7" eb="9">
      <t>テンプ</t>
    </rPh>
    <rPh sb="10" eb="12">
      <t>ムリョウ</t>
    </rPh>
    <phoneticPr fontId="8"/>
  </si>
  <si>
    <t>校正証明書（有料）</t>
    <rPh sb="0" eb="2">
      <t>コウセイ</t>
    </rPh>
    <rPh sb="2" eb="5">
      <t>ショウメイショ</t>
    </rPh>
    <rPh sb="6" eb="8">
      <t>ユウリョウ</t>
    </rPh>
    <phoneticPr fontId="8"/>
  </si>
  <si>
    <t>トレーサビリティ体系図・個別（有料）</t>
    <rPh sb="8" eb="11">
      <t>タイケイズ</t>
    </rPh>
    <rPh sb="12" eb="14">
      <t>コベツ</t>
    </rPh>
    <rPh sb="15" eb="17">
      <t>ユウリョウ</t>
    </rPh>
    <phoneticPr fontId="8"/>
  </si>
  <si>
    <t>トレーサビリティ体系図・全体（有料）</t>
    <rPh sb="8" eb="11">
      <t>タイケイズ</t>
    </rPh>
    <rPh sb="12" eb="14">
      <t>ゼンタイ</t>
    </rPh>
    <rPh sb="15" eb="17">
      <t>ユウリョウ</t>
    </rPh>
    <phoneticPr fontId="8"/>
  </si>
  <si>
    <t>オーダー番号</t>
    <rPh sb="4" eb="6">
      <t>バンゴウ</t>
    </rPh>
    <phoneticPr fontId="8"/>
  </si>
  <si>
    <t>成績書記載社名</t>
    <rPh sb="0" eb="3">
      <t>セイセキショ</t>
    </rPh>
    <rPh sb="3" eb="5">
      <t>キサイ</t>
    </rPh>
    <rPh sb="5" eb="7">
      <t>シャメイ</t>
    </rPh>
    <phoneticPr fontId="8"/>
  </si>
  <si>
    <t>成績書記載部門名</t>
    <rPh sb="0" eb="3">
      <t>セイセキショ</t>
    </rPh>
    <rPh sb="3" eb="5">
      <t>キサイ</t>
    </rPh>
    <rPh sb="5" eb="7">
      <t>ブモン</t>
    </rPh>
    <rPh sb="7" eb="8">
      <t>メイ</t>
    </rPh>
    <phoneticPr fontId="8"/>
  </si>
  <si>
    <t>校正済ラベル（無料）</t>
    <rPh sb="0" eb="2">
      <t>コウセイ</t>
    </rPh>
    <rPh sb="2" eb="3">
      <t>ズ</t>
    </rPh>
    <rPh sb="7" eb="9">
      <t>ムリョウ</t>
    </rPh>
    <phoneticPr fontId="8"/>
  </si>
  <si>
    <t>返却方法</t>
    <rPh sb="0" eb="2">
      <t>ヘンキャク</t>
    </rPh>
    <rPh sb="2" eb="4">
      <t>ホウホウ</t>
    </rPh>
    <phoneticPr fontId="8"/>
  </si>
  <si>
    <t>御希望納期</t>
    <rPh sb="0" eb="1">
      <t>ゴ</t>
    </rPh>
    <rPh sb="1" eb="3">
      <t>キボウ</t>
    </rPh>
    <rPh sb="3" eb="5">
      <t>ノウキ</t>
    </rPh>
    <phoneticPr fontId="8"/>
  </si>
  <si>
    <t>不具合内容／特別返却先／備考</t>
    <rPh sb="0" eb="3">
      <t>フグアイ</t>
    </rPh>
    <rPh sb="3" eb="5">
      <t>ナイヨウ</t>
    </rPh>
    <rPh sb="6" eb="8">
      <t>トクベツ</t>
    </rPh>
    <rPh sb="8" eb="10">
      <t>ヘンキャク</t>
    </rPh>
    <rPh sb="10" eb="11">
      <t>サキ</t>
    </rPh>
    <rPh sb="12" eb="14">
      <t>ビコウ</t>
    </rPh>
    <phoneticPr fontId="8"/>
  </si>
  <si>
    <t>　Ｂ：お客様（控）</t>
    <rPh sb="4" eb="6">
      <t>キャクサマ</t>
    </rPh>
    <rPh sb="7" eb="8">
      <t>ヒカ</t>
    </rPh>
    <phoneticPr fontId="8"/>
  </si>
  <si>
    <t>添付品
付属内容
（添付品がある時のみ）</t>
    <rPh sb="0" eb="2">
      <t>テンプ</t>
    </rPh>
    <rPh sb="2" eb="3">
      <t>ヒン</t>
    </rPh>
    <rPh sb="4" eb="6">
      <t>フゾク</t>
    </rPh>
    <rPh sb="6" eb="8">
      <t>ナイヨウ</t>
    </rPh>
    <rPh sb="16" eb="17">
      <t>トキ</t>
    </rPh>
    <phoneticPr fontId="3"/>
  </si>
  <si>
    <t>オーダー
番号
(詳細）</t>
    <rPh sb="5" eb="7">
      <t>バンゴウ</t>
    </rPh>
    <rPh sb="9" eb="11">
      <t>ショウサイ</t>
    </rPh>
    <phoneticPr fontId="3"/>
  </si>
  <si>
    <t>成績書記載部門名
その他記載</t>
    <rPh sb="0" eb="3">
      <t>セイセキショ</t>
    </rPh>
    <rPh sb="3" eb="5">
      <t>キサイ</t>
    </rPh>
    <rPh sb="5" eb="7">
      <t>ブモン</t>
    </rPh>
    <rPh sb="7" eb="8">
      <t>メイ</t>
    </rPh>
    <rPh sb="11" eb="12">
      <t>タ</t>
    </rPh>
    <rPh sb="12" eb="14">
      <t>キサイ</t>
    </rPh>
    <phoneticPr fontId="3"/>
  </si>
  <si>
    <t>成績書記載社名
その他記載</t>
    <rPh sb="0" eb="3">
      <t>セイセキショ</t>
    </rPh>
    <rPh sb="3" eb="5">
      <t>キサイ</t>
    </rPh>
    <rPh sb="5" eb="7">
      <t>シャメイ</t>
    </rPh>
    <rPh sb="10" eb="11">
      <t>タ</t>
    </rPh>
    <rPh sb="11" eb="13">
      <t>キサイ</t>
    </rPh>
    <phoneticPr fontId="3"/>
  </si>
  <si>
    <t>校正済ラベル
その他の場合</t>
    <rPh sb="0" eb="2">
      <t>コウセイ</t>
    </rPh>
    <rPh sb="2" eb="3">
      <t>ズ</t>
    </rPh>
    <rPh sb="9" eb="10">
      <t>タ</t>
    </rPh>
    <rPh sb="11" eb="13">
      <t>バアイ</t>
    </rPh>
    <phoneticPr fontId="3"/>
  </si>
  <si>
    <t>返却方法
その他の場合</t>
    <rPh sb="0" eb="2">
      <t>ヘンキャク</t>
    </rPh>
    <rPh sb="2" eb="4">
      <t>ホウホウ</t>
    </rPh>
    <rPh sb="7" eb="8">
      <t>タ</t>
    </rPh>
    <rPh sb="9" eb="11">
      <t>バアイ</t>
    </rPh>
    <phoneticPr fontId="3"/>
  </si>
  <si>
    <t>Ｅメール</t>
    <phoneticPr fontId="8"/>
  </si>
  <si>
    <r>
      <rPr>
        <b/>
        <sz val="11"/>
        <color rgb="FFFF0000"/>
        <rFont val="ＭＳ Ｐゴシック"/>
        <family val="3"/>
        <charset val="128"/>
      </rPr>
      <t>⑨</t>
    </r>
    <r>
      <rPr>
        <b/>
        <sz val="11"/>
        <rFont val="ＭＳ Ｐゴシック"/>
        <family val="3"/>
        <charset val="128"/>
      </rPr>
      <t xml:space="preserve"> お客様名</t>
    </r>
    <rPh sb="3" eb="5">
      <t>キャクサマ</t>
    </rPh>
    <rPh sb="5" eb="6">
      <t>メイ</t>
    </rPh>
    <phoneticPr fontId="3"/>
  </si>
  <si>
    <r>
      <rPr>
        <b/>
        <sz val="11"/>
        <color rgb="FFFF0000"/>
        <rFont val="ＭＳ Ｐゴシック"/>
        <family val="3"/>
        <charset val="128"/>
      </rPr>
      <t>⑪</t>
    </r>
    <r>
      <rPr>
        <b/>
        <sz val="11"/>
        <rFont val="ＭＳ Ｐゴシック"/>
        <family val="3"/>
        <charset val="128"/>
      </rPr>
      <t xml:space="preserve"> 部門/部署</t>
    </r>
    <rPh sb="2" eb="4">
      <t>ブモン</t>
    </rPh>
    <rPh sb="5" eb="7">
      <t>ブショ</t>
    </rPh>
    <phoneticPr fontId="3"/>
  </si>
  <si>
    <r>
      <rPr>
        <b/>
        <sz val="11"/>
        <color rgb="FFFF0000"/>
        <rFont val="ＭＳ Ｐゴシック"/>
        <family val="3"/>
        <charset val="128"/>
      </rPr>
      <t xml:space="preserve">⑩ </t>
    </r>
    <r>
      <rPr>
        <b/>
        <sz val="11"/>
        <rFont val="ＭＳ Ｐゴシック"/>
        <family val="3"/>
        <charset val="128"/>
      </rPr>
      <t>御担当者</t>
    </r>
    <rPh sb="2" eb="6">
      <t>ゴタントウシャ</t>
    </rPh>
    <phoneticPr fontId="3"/>
  </si>
  <si>
    <r>
      <rPr>
        <b/>
        <sz val="11"/>
        <color rgb="FFFF0000"/>
        <rFont val="ＭＳ Ｐゴシック"/>
        <family val="3"/>
        <charset val="128"/>
      </rPr>
      <t>(Ⅳ)</t>
    </r>
    <r>
      <rPr>
        <b/>
        <sz val="11"/>
        <rFont val="ＭＳ Ｐゴシック"/>
        <family val="3"/>
        <charset val="128"/>
      </rPr>
      <t xml:space="preserve"> Ｅメール</t>
    </r>
    <phoneticPr fontId="3"/>
  </si>
  <si>
    <r>
      <rPr>
        <b/>
        <sz val="11"/>
        <color rgb="FFFF0000"/>
        <rFont val="ＭＳ Ｐゴシック"/>
        <family val="3"/>
        <charset val="128"/>
      </rPr>
      <t>⑭</t>
    </r>
    <r>
      <rPr>
        <b/>
        <sz val="11"/>
        <rFont val="ＭＳ Ｐゴシック"/>
        <family val="3"/>
        <charset val="128"/>
      </rPr>
      <t>御住所</t>
    </r>
    <rPh sb="1" eb="2">
      <t>ゴ</t>
    </rPh>
    <rPh sb="2" eb="4">
      <t>ジュウショ</t>
    </rPh>
    <phoneticPr fontId="3"/>
  </si>
  <si>
    <r>
      <rPr>
        <b/>
        <sz val="11"/>
        <color rgb="FFFF0000"/>
        <rFont val="ＭＳ Ｐゴシック"/>
        <family val="3"/>
        <charset val="128"/>
      </rPr>
      <t>⑫</t>
    </r>
    <r>
      <rPr>
        <b/>
        <sz val="11"/>
        <rFont val="ＭＳ Ｐゴシック"/>
        <family val="3"/>
        <charset val="128"/>
      </rPr>
      <t>ＴＥＬ</t>
    </r>
    <phoneticPr fontId="3"/>
  </si>
  <si>
    <r>
      <rPr>
        <b/>
        <sz val="11"/>
        <color rgb="FFFF0000"/>
        <rFont val="ＭＳ Ｐゴシック"/>
        <family val="3"/>
        <charset val="128"/>
      </rPr>
      <t>⑬</t>
    </r>
    <r>
      <rPr>
        <b/>
        <sz val="11"/>
        <rFont val="ＭＳ Ｐゴシック"/>
        <family val="3"/>
        <charset val="128"/>
      </rPr>
      <t>ＦＡＸ</t>
    </r>
    <phoneticPr fontId="3"/>
  </si>
  <si>
    <r>
      <rPr>
        <b/>
        <sz val="11"/>
        <color rgb="FFFF0000"/>
        <rFont val="ＭＳ Ｐゴシック"/>
        <family val="3"/>
        <charset val="128"/>
      </rPr>
      <t>(Ⅱ)</t>
    </r>
    <r>
      <rPr>
        <b/>
        <sz val="11"/>
        <rFont val="ＭＳ Ｐゴシック"/>
        <family val="3"/>
        <charset val="128"/>
      </rPr>
      <t xml:space="preserve"> 費用請求先</t>
    </r>
    <phoneticPr fontId="3"/>
  </si>
  <si>
    <r>
      <rPr>
        <b/>
        <sz val="11"/>
        <color rgb="FFFF0000"/>
        <rFont val="ＭＳ Ｐゴシック"/>
        <family val="3"/>
        <charset val="128"/>
      </rPr>
      <t xml:space="preserve">(Ⅲ) </t>
    </r>
    <r>
      <rPr>
        <b/>
        <sz val="11"/>
        <rFont val="ＭＳ Ｐゴシック"/>
        <family val="3"/>
        <charset val="128"/>
      </rPr>
      <t>費用請求先部門</t>
    </r>
    <phoneticPr fontId="3"/>
  </si>
  <si>
    <r>
      <rPr>
        <sz val="11"/>
        <color rgb="FFFF0000"/>
        <rFont val="ＭＳ Ｐゴシック"/>
        <family val="3"/>
        <charset val="128"/>
      </rPr>
      <t>①</t>
    </r>
    <r>
      <rPr>
        <sz val="11"/>
        <rFont val="ＭＳ Ｐゴシック"/>
        <family val="3"/>
        <charset val="128"/>
      </rPr>
      <t>校正
予定月
（半角数字）</t>
    </r>
    <rPh sb="1" eb="3">
      <t>コウセイ</t>
    </rPh>
    <rPh sb="4" eb="6">
      <t>ヨテイ</t>
    </rPh>
    <rPh sb="6" eb="7">
      <t>ツキ</t>
    </rPh>
    <rPh sb="9" eb="11">
      <t>ハンカク</t>
    </rPh>
    <rPh sb="11" eb="13">
      <t>スウジ</t>
    </rPh>
    <phoneticPr fontId="3"/>
  </si>
  <si>
    <r>
      <rPr>
        <sz val="11"/>
        <color rgb="FFFF0000"/>
        <rFont val="ＭＳ Ｐゴシック"/>
        <family val="3"/>
        <charset val="128"/>
      </rPr>
      <t>②</t>
    </r>
    <r>
      <rPr>
        <sz val="11"/>
        <rFont val="ＭＳ Ｐゴシック"/>
        <family val="3"/>
        <charset val="128"/>
      </rPr>
      <t>管理番号
登録番号</t>
    </r>
    <rPh sb="1" eb="3">
      <t>カンリ</t>
    </rPh>
    <rPh sb="3" eb="5">
      <t>バンゴウ</t>
    </rPh>
    <rPh sb="6" eb="8">
      <t>トウロク</t>
    </rPh>
    <rPh sb="8" eb="10">
      <t>バンゴウ</t>
    </rPh>
    <phoneticPr fontId="3"/>
  </si>
  <si>
    <r>
      <rPr>
        <sz val="11"/>
        <color rgb="FFFF0000"/>
        <rFont val="ＭＳ Ｐゴシック"/>
        <family val="3"/>
        <charset val="128"/>
      </rPr>
      <t>③</t>
    </r>
    <r>
      <rPr>
        <sz val="11"/>
        <rFont val="ＭＳ Ｐゴシック"/>
        <family val="3"/>
        <charset val="128"/>
      </rPr>
      <t xml:space="preserve"> 御依頼内容</t>
    </r>
    <rPh sb="2" eb="5">
      <t>ゴイライ</t>
    </rPh>
    <rPh sb="5" eb="7">
      <t>ナイヨウ</t>
    </rPh>
    <phoneticPr fontId="3"/>
  </si>
  <si>
    <r>
      <rPr>
        <sz val="11"/>
        <color rgb="FFFF0000"/>
        <rFont val="ＭＳ Ｐゴシック"/>
        <family val="3"/>
        <charset val="128"/>
      </rPr>
      <t xml:space="preserve">④ </t>
    </r>
    <r>
      <rPr>
        <sz val="11"/>
        <rFont val="ＭＳ Ｐゴシック"/>
        <family val="3"/>
        <charset val="128"/>
      </rPr>
      <t>品名</t>
    </r>
    <rPh sb="2" eb="4">
      <t>ヒンメイ</t>
    </rPh>
    <phoneticPr fontId="3"/>
  </si>
  <si>
    <r>
      <rPr>
        <sz val="11"/>
        <color rgb="FFFF0000"/>
        <rFont val="ＭＳ Ｐゴシック"/>
        <family val="3"/>
        <charset val="128"/>
      </rPr>
      <t xml:space="preserve">⑤ </t>
    </r>
    <r>
      <rPr>
        <sz val="11"/>
        <rFont val="ＭＳ Ｐゴシック"/>
        <family val="3"/>
        <charset val="128"/>
      </rPr>
      <t>メーカ名</t>
    </r>
    <phoneticPr fontId="3"/>
  </si>
  <si>
    <r>
      <rPr>
        <sz val="11"/>
        <color rgb="FFFF0000"/>
        <rFont val="ＭＳ Ｐゴシック"/>
        <family val="3"/>
        <charset val="128"/>
      </rPr>
      <t xml:space="preserve">⑥ </t>
    </r>
    <r>
      <rPr>
        <sz val="11"/>
        <rFont val="ＭＳ Ｐゴシック"/>
        <family val="3"/>
        <charset val="128"/>
      </rPr>
      <t>型名/型式</t>
    </r>
    <phoneticPr fontId="3"/>
  </si>
  <si>
    <r>
      <rPr>
        <sz val="11"/>
        <color rgb="FFFF0000"/>
        <rFont val="ＭＳ Ｐゴシック"/>
        <family val="3"/>
        <charset val="128"/>
      </rPr>
      <t>⑦</t>
    </r>
    <r>
      <rPr>
        <sz val="11"/>
        <rFont val="ＭＳ Ｐゴシック"/>
        <family val="3"/>
        <charset val="128"/>
      </rPr>
      <t>製造番号（S/N)</t>
    </r>
    <phoneticPr fontId="3"/>
  </si>
  <si>
    <r>
      <rPr>
        <sz val="11"/>
        <color rgb="FFFF0000"/>
        <rFont val="ＭＳ Ｐゴシック"/>
        <family val="3"/>
        <charset val="128"/>
      </rPr>
      <t>(Ⅰ)</t>
    </r>
    <r>
      <rPr>
        <sz val="11"/>
        <rFont val="ＭＳ Ｐゴシック"/>
        <family val="3"/>
        <charset val="128"/>
      </rPr>
      <t>添付品</t>
    </r>
    <rPh sb="3" eb="5">
      <t>テンプ</t>
    </rPh>
    <rPh sb="5" eb="6">
      <t>ヒン</t>
    </rPh>
    <phoneticPr fontId="3"/>
  </si>
  <si>
    <r>
      <rPr>
        <sz val="11"/>
        <color rgb="FFFF0000"/>
        <rFont val="ＭＳ Ｐゴシック"/>
        <family val="3"/>
        <charset val="128"/>
      </rPr>
      <t>⑮</t>
    </r>
    <r>
      <rPr>
        <sz val="11"/>
        <rFont val="ＭＳ Ｐゴシック"/>
        <family val="3"/>
        <charset val="128"/>
      </rPr>
      <t xml:space="preserve"> 校正仕様</t>
    </r>
    <rPh sb="2" eb="4">
      <t>コウセイ</t>
    </rPh>
    <rPh sb="4" eb="6">
      <t>シヨウ</t>
    </rPh>
    <phoneticPr fontId="3"/>
  </si>
  <si>
    <r>
      <rPr>
        <sz val="11"/>
        <color rgb="FFFF0000"/>
        <rFont val="ＭＳ Ｐゴシック"/>
        <family val="3"/>
        <charset val="128"/>
      </rPr>
      <t xml:space="preserve">⑯ </t>
    </r>
    <r>
      <rPr>
        <sz val="11"/>
        <rFont val="ＭＳ Ｐゴシック"/>
        <family val="3"/>
        <charset val="128"/>
      </rPr>
      <t>準拠規格等</t>
    </r>
    <rPh sb="2" eb="4">
      <t>ジュンキョ</t>
    </rPh>
    <rPh sb="4" eb="6">
      <t>キカク</t>
    </rPh>
    <rPh sb="6" eb="7">
      <t>トウ</t>
    </rPh>
    <phoneticPr fontId="3"/>
  </si>
  <si>
    <r>
      <rPr>
        <sz val="11"/>
        <color rgb="FFFF0000"/>
        <rFont val="ＭＳ Ｐゴシック"/>
        <family val="3"/>
        <charset val="128"/>
      </rPr>
      <t>⑰</t>
    </r>
    <r>
      <rPr>
        <sz val="11"/>
        <rFont val="ＭＳ Ｐゴシック"/>
        <family val="3"/>
        <charset val="128"/>
      </rPr>
      <t xml:space="preserve"> 書類言語</t>
    </r>
    <rPh sb="2" eb="4">
      <t>ショルイ</t>
    </rPh>
    <rPh sb="4" eb="6">
      <t>ゲンゴ</t>
    </rPh>
    <phoneticPr fontId="3"/>
  </si>
  <si>
    <r>
      <rPr>
        <sz val="11"/>
        <color rgb="FFFF0000"/>
        <rFont val="ＭＳ Ｐゴシック"/>
        <family val="3"/>
        <charset val="128"/>
      </rPr>
      <t>⑱</t>
    </r>
    <r>
      <rPr>
        <sz val="11"/>
        <rFont val="ＭＳ Ｐゴシック"/>
        <family val="3"/>
        <charset val="128"/>
      </rPr>
      <t xml:space="preserve"> 校正試験
成績書添付
(無料）</t>
    </r>
    <rPh sb="2" eb="4">
      <t>コウセイ</t>
    </rPh>
    <rPh sb="4" eb="6">
      <t>シケン</t>
    </rPh>
    <rPh sb="7" eb="10">
      <t>セイセキショ</t>
    </rPh>
    <rPh sb="10" eb="12">
      <t>テンプ</t>
    </rPh>
    <rPh sb="14" eb="16">
      <t>ムリョウ</t>
    </rPh>
    <phoneticPr fontId="3"/>
  </si>
  <si>
    <r>
      <rPr>
        <sz val="11"/>
        <color rgb="FFFF0000"/>
        <rFont val="ＭＳ Ｐゴシック"/>
        <family val="3"/>
        <charset val="128"/>
      </rPr>
      <t xml:space="preserve">⑲ </t>
    </r>
    <r>
      <rPr>
        <sz val="11"/>
        <rFont val="ＭＳ Ｐゴシック"/>
        <family val="3"/>
        <charset val="128"/>
      </rPr>
      <t xml:space="preserve">校正
証明書添付
</t>
    </r>
    <r>
      <rPr>
        <sz val="11"/>
        <color rgb="FFFF0000"/>
        <rFont val="ＭＳ Ｐゴシック"/>
        <family val="3"/>
        <charset val="128"/>
      </rPr>
      <t>（有料）</t>
    </r>
    <rPh sb="2" eb="4">
      <t>コウセイ</t>
    </rPh>
    <rPh sb="5" eb="8">
      <t>ショウメイショ</t>
    </rPh>
    <rPh sb="8" eb="10">
      <t>テンプ</t>
    </rPh>
    <rPh sb="12" eb="14">
      <t>ユウリョウ</t>
    </rPh>
    <phoneticPr fontId="3"/>
  </si>
  <si>
    <r>
      <rPr>
        <sz val="11"/>
        <color rgb="FFFF0000"/>
        <rFont val="ＭＳ Ｐゴシック"/>
        <family val="3"/>
        <charset val="128"/>
      </rPr>
      <t>⑳</t>
    </r>
    <r>
      <rPr>
        <sz val="11"/>
        <rFont val="ＭＳ Ｐゴシック"/>
        <family val="3"/>
        <charset val="128"/>
      </rPr>
      <t xml:space="preserve"> ﾄﾚｰｻﾋﾞﾘﾃｨ
体系図
個別添付
</t>
    </r>
    <r>
      <rPr>
        <sz val="11"/>
        <color rgb="FFFF0000"/>
        <rFont val="ＭＳ Ｐゴシック"/>
        <family val="3"/>
        <charset val="128"/>
      </rPr>
      <t>（有料）</t>
    </r>
    <rPh sb="12" eb="15">
      <t>タイケイズ</t>
    </rPh>
    <rPh sb="16" eb="18">
      <t>コベツ</t>
    </rPh>
    <rPh sb="19" eb="20">
      <t>テンプ</t>
    </rPh>
    <rPh sb="22" eb="24">
      <t>ユウリョウ</t>
    </rPh>
    <phoneticPr fontId="3"/>
  </si>
  <si>
    <r>
      <rPr>
        <sz val="11"/>
        <color rgb="FFFF0000"/>
        <rFont val="ＭＳ Ｐゴシック"/>
        <family val="3"/>
        <charset val="128"/>
      </rPr>
      <t>(Ⅴ)</t>
    </r>
    <r>
      <rPr>
        <sz val="11"/>
        <rFont val="ＭＳ Ｐゴシック"/>
        <family val="3"/>
        <charset val="128"/>
      </rPr>
      <t xml:space="preserve"> オーダー
番号
（有無）</t>
    </r>
    <rPh sb="9" eb="11">
      <t>バンゴウ</t>
    </rPh>
    <rPh sb="13" eb="15">
      <t>ウム</t>
    </rPh>
    <phoneticPr fontId="3"/>
  </si>
  <si>
    <r>
      <rPr>
        <sz val="9"/>
        <color rgb="FFFF0000"/>
        <rFont val="ＭＳ Ｐゴシック"/>
        <family val="3"/>
        <charset val="128"/>
      </rPr>
      <t>21</t>
    </r>
    <r>
      <rPr>
        <sz val="11"/>
        <rFont val="ＭＳ Ｐゴシック"/>
        <family val="3"/>
        <charset val="128"/>
      </rPr>
      <t xml:space="preserve"> ﾄﾚｰｻﾋﾞﾘﾃｨ
体系図
全体図添付
</t>
    </r>
    <r>
      <rPr>
        <sz val="11"/>
        <color rgb="FFFF0000"/>
        <rFont val="ＭＳ Ｐゴシック"/>
        <family val="3"/>
        <charset val="128"/>
      </rPr>
      <t>（有料）</t>
    </r>
    <rPh sb="13" eb="16">
      <t>タイケイズ</t>
    </rPh>
    <rPh sb="18" eb="19">
      <t>ズ</t>
    </rPh>
    <rPh sb="19" eb="21">
      <t>テンプ</t>
    </rPh>
    <rPh sb="21" eb="22">
      <t>テンプ</t>
    </rPh>
    <rPh sb="24" eb="26">
      <t>ユウリョウ</t>
    </rPh>
    <phoneticPr fontId="3"/>
  </si>
  <si>
    <r>
      <rPr>
        <sz val="11"/>
        <color rgb="FFFF0000"/>
        <rFont val="ＭＳ Ｐゴシック"/>
        <family val="3"/>
        <charset val="128"/>
      </rPr>
      <t xml:space="preserve">(Ⅵ) </t>
    </r>
    <r>
      <rPr>
        <sz val="11"/>
        <rFont val="ＭＳ Ｐゴシック"/>
        <family val="3"/>
        <charset val="128"/>
      </rPr>
      <t>成績書記載
社名</t>
    </r>
    <rPh sb="4" eb="7">
      <t>セイセキショ</t>
    </rPh>
    <rPh sb="7" eb="9">
      <t>キサイ</t>
    </rPh>
    <rPh sb="10" eb="12">
      <t>シャメイ</t>
    </rPh>
    <phoneticPr fontId="3"/>
  </si>
  <si>
    <r>
      <rPr>
        <sz val="11"/>
        <color rgb="FFFF0000"/>
        <rFont val="ＭＳ Ｐゴシック"/>
        <family val="3"/>
        <charset val="128"/>
      </rPr>
      <t xml:space="preserve">(Ⅶ) </t>
    </r>
    <r>
      <rPr>
        <sz val="11"/>
        <rFont val="ＭＳ Ｐゴシック"/>
        <family val="3"/>
        <charset val="128"/>
      </rPr>
      <t>成績書記載
部門名</t>
    </r>
    <rPh sb="4" eb="7">
      <t>セイセキショ</t>
    </rPh>
    <rPh sb="7" eb="9">
      <t>キサイ</t>
    </rPh>
    <rPh sb="10" eb="12">
      <t>ブモン</t>
    </rPh>
    <rPh sb="12" eb="13">
      <t>メイ</t>
    </rPh>
    <phoneticPr fontId="3"/>
  </si>
  <si>
    <r>
      <rPr>
        <sz val="9"/>
        <color rgb="FFFF0000"/>
        <rFont val="ＭＳ Ｐゴシック"/>
        <family val="3"/>
        <charset val="128"/>
      </rPr>
      <t>22</t>
    </r>
    <r>
      <rPr>
        <sz val="9"/>
        <rFont val="ＭＳ Ｐゴシック"/>
        <family val="3"/>
        <charset val="128"/>
      </rPr>
      <t xml:space="preserve"> </t>
    </r>
    <r>
      <rPr>
        <sz val="11"/>
        <rFont val="ＭＳ Ｐゴシック"/>
        <family val="3"/>
        <charset val="128"/>
      </rPr>
      <t>校正済ラベル
（無料）</t>
    </r>
    <rPh sb="3" eb="5">
      <t>コウセイ</t>
    </rPh>
    <rPh sb="5" eb="6">
      <t>ズ</t>
    </rPh>
    <rPh sb="11" eb="13">
      <t>ムリョウ</t>
    </rPh>
    <phoneticPr fontId="3"/>
  </si>
  <si>
    <r>
      <rPr>
        <sz val="11"/>
        <color rgb="FFFF0000"/>
        <rFont val="ＭＳ Ｐゴシック"/>
        <family val="3"/>
        <charset val="128"/>
      </rPr>
      <t>(Ⅷ)</t>
    </r>
    <r>
      <rPr>
        <sz val="11"/>
        <rFont val="ＭＳ Ｐゴシック"/>
        <family val="3"/>
        <charset val="128"/>
      </rPr>
      <t xml:space="preserve"> 返却方法</t>
    </r>
    <rPh sb="4" eb="6">
      <t>ヘンキャク</t>
    </rPh>
    <rPh sb="6" eb="8">
      <t>ホウホウ</t>
    </rPh>
    <phoneticPr fontId="3"/>
  </si>
  <si>
    <r>
      <rPr>
        <sz val="11"/>
        <color rgb="FFFF0000"/>
        <rFont val="ＭＳ Ｐゴシック"/>
        <family val="3"/>
        <charset val="128"/>
      </rPr>
      <t>(Ⅸ)</t>
    </r>
    <r>
      <rPr>
        <sz val="11"/>
        <rFont val="ＭＳ Ｐゴシック"/>
        <family val="3"/>
        <charset val="128"/>
      </rPr>
      <t xml:space="preserve"> 御希望納期
(例　2015/12/25）</t>
    </r>
    <rPh sb="4" eb="7">
      <t>ゴキボウ</t>
    </rPh>
    <rPh sb="7" eb="9">
      <t>ノウキ</t>
    </rPh>
    <rPh sb="11" eb="12">
      <t>レイ</t>
    </rPh>
    <phoneticPr fontId="3"/>
  </si>
  <si>
    <r>
      <rPr>
        <sz val="11"/>
        <color rgb="FFFF0000"/>
        <rFont val="ＭＳ Ｐゴシック"/>
        <family val="3"/>
        <charset val="128"/>
      </rPr>
      <t xml:space="preserve">(Ⅹ) </t>
    </r>
    <r>
      <rPr>
        <sz val="11"/>
        <rFont val="ＭＳ Ｐゴシック"/>
        <family val="3"/>
        <charset val="128"/>
      </rPr>
      <t>不具合内容
特別返却先
備考</t>
    </r>
    <phoneticPr fontId="3"/>
  </si>
  <si>
    <t>数量</t>
    <rPh sb="0" eb="2">
      <t>スウリョウ</t>
    </rPh>
    <phoneticPr fontId="8"/>
  </si>
  <si>
    <r>
      <rPr>
        <sz val="11"/>
        <color rgb="FFFF0000"/>
        <rFont val="ＭＳ Ｐゴシック"/>
        <family val="3"/>
        <charset val="128"/>
      </rPr>
      <t>⑧</t>
    </r>
    <r>
      <rPr>
        <sz val="11"/>
        <rFont val="ＭＳ Ｐゴシック"/>
        <family val="3"/>
        <charset val="128"/>
      </rPr>
      <t xml:space="preserve">
数量</t>
    </r>
    <rPh sb="2" eb="4">
      <t>スウリョウ</t>
    </rPh>
    <phoneticPr fontId="3"/>
  </si>
  <si>
    <t>校正区分</t>
    <rPh sb="0" eb="2">
      <t>コウセイ</t>
    </rPh>
    <rPh sb="2" eb="4">
      <t>クブン</t>
    </rPh>
    <phoneticPr fontId="3"/>
  </si>
  <si>
    <t>校正</t>
    <rPh sb="0" eb="2">
      <t>コウセイ</t>
    </rPh>
    <phoneticPr fontId="3"/>
  </si>
  <si>
    <t>修理のみ</t>
    <rPh sb="0" eb="2">
      <t>シュウリ</t>
    </rPh>
    <phoneticPr fontId="3"/>
  </si>
  <si>
    <t>無</t>
    <rPh sb="0" eb="1">
      <t>ム</t>
    </rPh>
    <phoneticPr fontId="3"/>
  </si>
  <si>
    <t>有</t>
    <rPh sb="0" eb="1">
      <t>アリ</t>
    </rPh>
    <phoneticPr fontId="3"/>
  </si>
  <si>
    <t>標準仕様</t>
    <rPh sb="0" eb="2">
      <t>ヒョウジュン</t>
    </rPh>
    <rPh sb="2" eb="4">
      <t>シヨウ</t>
    </rPh>
    <phoneticPr fontId="3"/>
  </si>
  <si>
    <t>特別仕様</t>
    <rPh sb="0" eb="2">
      <t>トクベツ</t>
    </rPh>
    <rPh sb="2" eb="4">
      <t>シヨウ</t>
    </rPh>
    <phoneticPr fontId="3"/>
  </si>
  <si>
    <t>ＴＳ１６９４９</t>
    <phoneticPr fontId="3"/>
  </si>
  <si>
    <t>指定無</t>
    <rPh sb="0" eb="2">
      <t>シテイ</t>
    </rPh>
    <rPh sb="2" eb="3">
      <t>ム</t>
    </rPh>
    <phoneticPr fontId="3"/>
  </si>
  <si>
    <t>電波法</t>
    <rPh sb="0" eb="2">
      <t>デンパ</t>
    </rPh>
    <rPh sb="2" eb="3">
      <t>ホウ</t>
    </rPh>
    <phoneticPr fontId="3"/>
  </si>
  <si>
    <t>ＪＣＳＳ</t>
    <phoneticPr fontId="3"/>
  </si>
  <si>
    <t>検定</t>
    <rPh sb="0" eb="2">
      <t>ケンテイ</t>
    </rPh>
    <phoneticPr fontId="3"/>
  </si>
  <si>
    <t>和文</t>
    <rPh sb="0" eb="2">
      <t>ワブン</t>
    </rPh>
    <phoneticPr fontId="3"/>
  </si>
  <si>
    <t>英文</t>
    <rPh sb="0" eb="2">
      <t>エイブン</t>
    </rPh>
    <phoneticPr fontId="3"/>
  </si>
  <si>
    <t>必要</t>
    <rPh sb="0" eb="2">
      <t>ヒツヨウ</t>
    </rPh>
    <phoneticPr fontId="3"/>
  </si>
  <si>
    <t>不要</t>
    <rPh sb="0" eb="2">
      <t>フヨウ</t>
    </rPh>
    <phoneticPr fontId="3"/>
  </si>
  <si>
    <t>無</t>
    <rPh sb="0" eb="1">
      <t>ナシ</t>
    </rPh>
    <phoneticPr fontId="3"/>
  </si>
  <si>
    <t>上記お客様名と同じ</t>
    <rPh sb="0" eb="2">
      <t>ジョウキ</t>
    </rPh>
    <rPh sb="3" eb="5">
      <t>キャクサマ</t>
    </rPh>
    <rPh sb="5" eb="6">
      <t>メイ</t>
    </rPh>
    <rPh sb="7" eb="8">
      <t>オナ</t>
    </rPh>
    <phoneticPr fontId="3"/>
  </si>
  <si>
    <t>その他</t>
    <rPh sb="2" eb="3">
      <t>タ</t>
    </rPh>
    <phoneticPr fontId="3"/>
  </si>
  <si>
    <t>不要　【</t>
    <rPh sb="0" eb="2">
      <t>フヨウ</t>
    </rPh>
    <phoneticPr fontId="3"/>
  </si>
  <si>
    <t>必要　【　上記部門名と同じ</t>
    <rPh sb="0" eb="2">
      <t>ヒツヨウ</t>
    </rPh>
    <rPh sb="5" eb="7">
      <t>ジョウキ</t>
    </rPh>
    <rPh sb="7" eb="9">
      <t>ブモン</t>
    </rPh>
    <rPh sb="9" eb="10">
      <t>メイ</t>
    </rPh>
    <rPh sb="11" eb="12">
      <t>オナ</t>
    </rPh>
    <phoneticPr fontId="3"/>
  </si>
  <si>
    <t>必要　【　その他</t>
    <rPh sb="0" eb="2">
      <t>ヒツヨウ</t>
    </rPh>
    <rPh sb="7" eb="8">
      <t>タ</t>
    </rPh>
    <phoneticPr fontId="3"/>
  </si>
  <si>
    <t>必要　【６ヶ月</t>
    <rPh sb="0" eb="2">
      <t>ヒツヨウ</t>
    </rPh>
    <rPh sb="6" eb="7">
      <t>ゲツ</t>
    </rPh>
    <phoneticPr fontId="3"/>
  </si>
  <si>
    <t>必要　【１年</t>
    <rPh sb="0" eb="2">
      <t>ヒツヨウ</t>
    </rPh>
    <rPh sb="5" eb="6">
      <t>ネン</t>
    </rPh>
    <phoneticPr fontId="3"/>
  </si>
  <si>
    <t>必要　【２年</t>
    <rPh sb="0" eb="2">
      <t>ヒツヨウ</t>
    </rPh>
    <rPh sb="5" eb="6">
      <t>ネン</t>
    </rPh>
    <phoneticPr fontId="3"/>
  </si>
  <si>
    <t>必要　【その他</t>
    <rPh sb="0" eb="2">
      <t>ヒツヨウ</t>
    </rPh>
    <rPh sb="6" eb="7">
      <t>タ</t>
    </rPh>
    <phoneticPr fontId="3"/>
  </si>
  <si>
    <t>宅配便</t>
    <rPh sb="0" eb="3">
      <t>タクハイビン</t>
    </rPh>
    <phoneticPr fontId="3"/>
  </si>
  <si>
    <t>任意文字</t>
    <rPh sb="0" eb="2">
      <t>ニンイ</t>
    </rPh>
    <rPh sb="2" eb="4">
      <t>モジ</t>
    </rPh>
    <phoneticPr fontId="3"/>
  </si>
  <si>
    <t>空白</t>
    <rPh sb="0" eb="2">
      <t>クウハク</t>
    </rPh>
    <phoneticPr fontId="3"/>
  </si>
  <si>
    <t>yyyy/mm/dd</t>
    <phoneticPr fontId="3"/>
  </si>
  <si>
    <t>修理＋校正</t>
    <rPh sb="0" eb="2">
      <t>シュウリ</t>
    </rPh>
    <rPh sb="3" eb="5">
      <t>コウセイ</t>
    </rPh>
    <phoneticPr fontId="3"/>
  </si>
  <si>
    <t>集配便</t>
    <phoneticPr fontId="3"/>
  </si>
  <si>
    <t>その他　【</t>
    <rPh sb="2" eb="3">
      <t>タ</t>
    </rPh>
    <phoneticPr fontId="3"/>
  </si>
  <si>
    <t>計測器／計量器校正・修理票 Ａ</t>
    <rPh sb="0" eb="2">
      <t>ケイソク</t>
    </rPh>
    <rPh sb="2" eb="3">
      <t>キ</t>
    </rPh>
    <rPh sb="4" eb="7">
      <t>ケイリョウキ</t>
    </rPh>
    <rPh sb="7" eb="9">
      <t>コウセイ</t>
    </rPh>
    <rPh sb="10" eb="12">
      <t>シュウリ</t>
    </rPh>
    <rPh sb="12" eb="13">
      <t>ヒョウ</t>
    </rPh>
    <phoneticPr fontId="8"/>
  </si>
  <si>
    <t>【</t>
    <phoneticPr fontId="3"/>
  </si>
  <si>
    <t>①</t>
    <phoneticPr fontId="3"/>
  </si>
  <si>
    <t>月】</t>
  </si>
  <si>
    <t>発行年月日：</t>
    <rPh sb="0" eb="2">
      <t>ハッコウ</t>
    </rPh>
    <rPh sb="2" eb="5">
      <t>ネンガッピ</t>
    </rPh>
    <rPh sb="3" eb="4">
      <t>セイネン</t>
    </rPh>
    <phoneticPr fontId="8"/>
  </si>
  <si>
    <t>管理番号／資産番号</t>
    <rPh sb="0" eb="2">
      <t>カンリ</t>
    </rPh>
    <rPh sb="2" eb="4">
      <t>バンゴウ</t>
    </rPh>
    <rPh sb="5" eb="7">
      <t>シサン</t>
    </rPh>
    <rPh sb="7" eb="9">
      <t>バンゴウ</t>
    </rPh>
    <phoneticPr fontId="8"/>
  </si>
  <si>
    <r>
      <rPr>
        <b/>
        <sz val="12"/>
        <color rgb="FFFF0000"/>
        <rFont val="ＭＳ Ｐゴシック"/>
        <family val="3"/>
        <charset val="128"/>
        <scheme val="minor"/>
      </rPr>
      <t>③</t>
    </r>
    <r>
      <rPr>
        <b/>
        <sz val="12"/>
        <color theme="1"/>
        <rFont val="ＭＳ Ｐゴシック"/>
        <family val="3"/>
        <charset val="128"/>
        <scheme val="minor"/>
      </rPr>
      <t>　　　　　　　校正</t>
    </r>
    <rPh sb="8" eb="10">
      <t>コウセイ</t>
    </rPh>
    <phoneticPr fontId="3"/>
  </si>
  <si>
    <t>②</t>
    <phoneticPr fontId="3"/>
  </si>
  <si>
    <t>④</t>
    <phoneticPr fontId="3"/>
  </si>
  <si>
    <t>⑤</t>
    <phoneticPr fontId="3"/>
  </si>
  <si>
    <t>⑥</t>
    <phoneticPr fontId="3"/>
  </si>
  <si>
    <t>⑦</t>
    <phoneticPr fontId="3"/>
  </si>
  <si>
    <t>個数</t>
    <rPh sb="0" eb="2">
      <t>コスウ</t>
    </rPh>
    <phoneticPr fontId="8"/>
  </si>
  <si>
    <t>⑧</t>
    <phoneticPr fontId="3"/>
  </si>
  <si>
    <t>(</t>
    <phoneticPr fontId="3"/>
  </si>
  <si>
    <t>)</t>
    <phoneticPr fontId="3"/>
  </si>
  <si>
    <t>⑨</t>
    <phoneticPr fontId="3"/>
  </si>
  <si>
    <t>⑩</t>
    <phoneticPr fontId="3"/>
  </si>
  <si>
    <t>部門コード／部門名</t>
    <rPh sb="0" eb="2">
      <t>ブモン</t>
    </rPh>
    <rPh sb="6" eb="8">
      <t>ブモン</t>
    </rPh>
    <rPh sb="8" eb="9">
      <t>ブメイ</t>
    </rPh>
    <phoneticPr fontId="8"/>
  </si>
  <si>
    <t>⑪</t>
    <phoneticPr fontId="3"/>
  </si>
  <si>
    <t>⑫</t>
    <phoneticPr fontId="3"/>
  </si>
  <si>
    <t>⑬</t>
    <phoneticPr fontId="3"/>
  </si>
  <si>
    <t>費用負担部門</t>
    <rPh sb="0" eb="2">
      <t>ヒヨウ</t>
    </rPh>
    <rPh sb="2" eb="4">
      <t>フタン</t>
    </rPh>
    <rPh sb="4" eb="6">
      <t>ブモン</t>
    </rPh>
    <phoneticPr fontId="8"/>
  </si>
  <si>
    <t>Ｅメール</t>
    <phoneticPr fontId="8"/>
  </si>
  <si>
    <t>⑭</t>
    <phoneticPr fontId="3"/>
  </si>
  <si>
    <t>⑮</t>
    <phoneticPr fontId="3"/>
  </si>
  <si>
    <t>⑯</t>
    <phoneticPr fontId="3"/>
  </si>
  <si>
    <t>標準校正</t>
    <rPh sb="0" eb="2">
      <t>ヒョウジュン</t>
    </rPh>
    <rPh sb="2" eb="4">
      <t>コウセイ</t>
    </rPh>
    <phoneticPr fontId="3"/>
  </si>
  <si>
    <t>⑰</t>
    <phoneticPr fontId="3"/>
  </si>
  <si>
    <t>指定無</t>
    <rPh sb="0" eb="2">
      <t>シテイ</t>
    </rPh>
    <rPh sb="2" eb="3">
      <t>ナ</t>
    </rPh>
    <phoneticPr fontId="3"/>
  </si>
  <si>
    <t>校正試験成績書添付</t>
    <rPh sb="0" eb="2">
      <t>コウセイ</t>
    </rPh>
    <rPh sb="2" eb="4">
      <t>シケン</t>
    </rPh>
    <rPh sb="4" eb="7">
      <t>セイセキショ</t>
    </rPh>
    <rPh sb="7" eb="9">
      <t>テンプ</t>
    </rPh>
    <phoneticPr fontId="8"/>
  </si>
  <si>
    <t>　</t>
    <phoneticPr fontId="8"/>
  </si>
  <si>
    <t>無</t>
    <rPh sb="0" eb="1">
      <t>ナ</t>
    </rPh>
    <phoneticPr fontId="3"/>
  </si>
  <si>
    <t>(</t>
    <phoneticPr fontId="3"/>
  </si>
  <si>
    <t>)</t>
    <phoneticPr fontId="3"/>
  </si>
  <si>
    <t>上記お客様と同じ</t>
    <rPh sb="0" eb="2">
      <t>ジョウキ</t>
    </rPh>
    <rPh sb="3" eb="5">
      <t>キャクサマ</t>
    </rPh>
    <rPh sb="6" eb="7">
      <t>オナ</t>
    </rPh>
    <phoneticPr fontId="3"/>
  </si>
  <si>
    <t>（</t>
    <phoneticPr fontId="3"/>
  </si>
  <si>
    <t>）】</t>
    <phoneticPr fontId="8"/>
  </si>
  <si>
    <t>校正済ラベル</t>
    <rPh sb="0" eb="2">
      <t>コウセイ</t>
    </rPh>
    <rPh sb="2" eb="3">
      <t>ズ</t>
    </rPh>
    <phoneticPr fontId="8"/>
  </si>
  <si>
    <t>必要　【１年</t>
    <phoneticPr fontId="3"/>
  </si>
  <si>
    <t>(</t>
    <phoneticPr fontId="3"/>
  </si>
  <si>
    <t>）】</t>
  </si>
  <si>
    <t>集配便</t>
    <rPh sb="0" eb="2">
      <t>シュウハイ</t>
    </rPh>
    <rPh sb="2" eb="3">
      <t>ビン</t>
    </rPh>
    <phoneticPr fontId="3"/>
  </si>
  <si>
    <t>）</t>
    <phoneticPr fontId="8"/>
  </si>
  <si>
    <t>　B：お客様（控）</t>
    <rPh sb="4" eb="6">
      <t>キャクサマ</t>
    </rPh>
    <rPh sb="7" eb="8">
      <t>ヒカ</t>
    </rPh>
    <phoneticPr fontId="8"/>
  </si>
  <si>
    <t>１．発行要領</t>
    <rPh sb="2" eb="4">
      <t>ハッコウ</t>
    </rPh>
    <rPh sb="4" eb="6">
      <t>ヨウリョウ</t>
    </rPh>
    <phoneticPr fontId="3"/>
  </si>
  <si>
    <t>　・下記の２．記入要領で「リスト」シートに必要事項を記入して下さい。</t>
    <rPh sb="2" eb="4">
      <t>カキ</t>
    </rPh>
    <rPh sb="7" eb="9">
      <t>キニュウ</t>
    </rPh>
    <rPh sb="9" eb="11">
      <t>ヨウリョウ</t>
    </rPh>
    <rPh sb="21" eb="23">
      <t>ヒツヨウ</t>
    </rPh>
    <rPh sb="23" eb="25">
      <t>ジコウ</t>
    </rPh>
    <rPh sb="26" eb="28">
      <t>キニュウ</t>
    </rPh>
    <rPh sb="30" eb="31">
      <t>クダ</t>
    </rPh>
    <phoneticPr fontId="3"/>
  </si>
  <si>
    <t>　・記入が完了しましたら、「依頼伝票」シートで伝票を発行します。</t>
    <rPh sb="2" eb="4">
      <t>キニュウ</t>
    </rPh>
    <rPh sb="5" eb="7">
      <t>カンリョウ</t>
    </rPh>
    <rPh sb="14" eb="16">
      <t>イライ</t>
    </rPh>
    <rPh sb="16" eb="18">
      <t>デンピョウ</t>
    </rPh>
    <rPh sb="23" eb="25">
      <t>デンピョウ</t>
    </rPh>
    <rPh sb="26" eb="28">
      <t>ハッコウ</t>
    </rPh>
    <phoneticPr fontId="3"/>
  </si>
  <si>
    <t xml:space="preserve">　・入力した校正品の伝票を全て印刷する場合は、「依頼伝票」シート上部の「全伝票印刷」ボタンをクリックして下さい。 </t>
    <rPh sb="2" eb="4">
      <t>ニュウリョク</t>
    </rPh>
    <rPh sb="6" eb="8">
      <t>コウセイ</t>
    </rPh>
    <rPh sb="8" eb="9">
      <t>ヒン</t>
    </rPh>
    <rPh sb="10" eb="12">
      <t>デンピョウ</t>
    </rPh>
    <rPh sb="13" eb="14">
      <t>スベ</t>
    </rPh>
    <rPh sb="15" eb="17">
      <t>インサツ</t>
    </rPh>
    <rPh sb="19" eb="21">
      <t>バアイ</t>
    </rPh>
    <rPh sb="24" eb="26">
      <t>イライ</t>
    </rPh>
    <rPh sb="26" eb="28">
      <t>デンピョウ</t>
    </rPh>
    <rPh sb="32" eb="34">
      <t>ジョウブ</t>
    </rPh>
    <rPh sb="36" eb="37">
      <t>ゼン</t>
    </rPh>
    <rPh sb="37" eb="39">
      <t>デンピョウ</t>
    </rPh>
    <rPh sb="39" eb="41">
      <t>インサツ</t>
    </rPh>
    <rPh sb="52" eb="53">
      <t>クダ</t>
    </rPh>
    <phoneticPr fontId="3"/>
  </si>
  <si>
    <t>　・入力した校正品の伝票を個別に印刷する場合は、「依頼伝票」シート上部の伝票カウンタ欄に印刷したい校正品の</t>
    <rPh sb="2" eb="4">
      <t>ニュウリョク</t>
    </rPh>
    <rPh sb="6" eb="8">
      <t>コウセイ</t>
    </rPh>
    <rPh sb="8" eb="9">
      <t>ヒン</t>
    </rPh>
    <rPh sb="10" eb="12">
      <t>デンピョウ</t>
    </rPh>
    <rPh sb="13" eb="15">
      <t>コベツ</t>
    </rPh>
    <rPh sb="16" eb="18">
      <t>インサツ</t>
    </rPh>
    <rPh sb="20" eb="22">
      <t>バアイ</t>
    </rPh>
    <rPh sb="25" eb="27">
      <t>イライ</t>
    </rPh>
    <rPh sb="27" eb="29">
      <t>デンピョウ</t>
    </rPh>
    <rPh sb="33" eb="35">
      <t>ジョウブ</t>
    </rPh>
    <rPh sb="36" eb="38">
      <t>デンピョウ</t>
    </rPh>
    <rPh sb="42" eb="43">
      <t>ラン</t>
    </rPh>
    <rPh sb="44" eb="46">
      <t>インサツ</t>
    </rPh>
    <rPh sb="49" eb="51">
      <t>コウセイ</t>
    </rPh>
    <rPh sb="51" eb="52">
      <t>ヒン</t>
    </rPh>
    <phoneticPr fontId="3"/>
  </si>
  <si>
    <t>　　No.を入力した後に「単票印刷」ボタンをクリックして下さい。</t>
    <rPh sb="28" eb="29">
      <t>クダ</t>
    </rPh>
    <phoneticPr fontId="3"/>
  </si>
  <si>
    <t>２．記入要領</t>
    <rPh sb="2" eb="4">
      <t>キニュウ</t>
    </rPh>
    <rPh sb="4" eb="6">
      <t>ヨウリョウ</t>
    </rPh>
    <phoneticPr fontId="3"/>
  </si>
  <si>
    <t>「リスト」シートに下記要領で必要事項を記入して下さい。</t>
    <rPh sb="9" eb="11">
      <t>カキ</t>
    </rPh>
    <rPh sb="11" eb="13">
      <t>ヨウリョウ</t>
    </rPh>
    <rPh sb="14" eb="16">
      <t>ヒツヨウ</t>
    </rPh>
    <rPh sb="16" eb="18">
      <t>ジコウ</t>
    </rPh>
    <rPh sb="19" eb="21">
      <t>キニュウ</t>
    </rPh>
    <rPh sb="23" eb="24">
      <t>クダ</t>
    </rPh>
    <phoneticPr fontId="3"/>
  </si>
  <si>
    <t>色の箇所は入力必須でお願い致します。</t>
    <rPh sb="0" eb="1">
      <t>イロ</t>
    </rPh>
    <rPh sb="2" eb="4">
      <t>カショ</t>
    </rPh>
    <rPh sb="5" eb="7">
      <t>ニュウリョク</t>
    </rPh>
    <rPh sb="7" eb="9">
      <t>ヒッス</t>
    </rPh>
    <rPh sb="11" eb="12">
      <t>ネガイ</t>
    </rPh>
    <rPh sb="13" eb="14">
      <t>タ</t>
    </rPh>
    <phoneticPr fontId="3"/>
  </si>
  <si>
    <r>
      <t>①</t>
    </r>
    <r>
      <rPr>
        <sz val="10"/>
        <rFont val="ＭＳ Ｐゴシック"/>
        <family val="3"/>
        <charset val="128"/>
      </rPr>
      <t>校正の予定月を記入してください。</t>
    </r>
    <phoneticPr fontId="3"/>
  </si>
  <si>
    <r>
      <t>②</t>
    </r>
    <r>
      <rPr>
        <sz val="10"/>
        <rFont val="ＭＳ Ｐゴシック"/>
        <family val="3"/>
        <charset val="128"/>
      </rPr>
      <t>管理番号または資産番号を記入してください。（貴社の計測管理番号）</t>
    </r>
    <rPh sb="8" eb="10">
      <t>シサン</t>
    </rPh>
    <rPh sb="23" eb="25">
      <t>キシャ</t>
    </rPh>
    <phoneticPr fontId="3"/>
  </si>
  <si>
    <r>
      <t>③</t>
    </r>
    <r>
      <rPr>
        <sz val="10"/>
        <rFont val="ＭＳ Ｐゴシック"/>
        <family val="3"/>
        <charset val="128"/>
      </rPr>
      <t>ご依頼内容を下記３つから選択して下さい。</t>
    </r>
    <rPh sb="2" eb="4">
      <t>イライ</t>
    </rPh>
    <rPh sb="4" eb="6">
      <t>ナイヨウ</t>
    </rPh>
    <rPh sb="7" eb="9">
      <t>カキ</t>
    </rPh>
    <rPh sb="13" eb="15">
      <t>センタク</t>
    </rPh>
    <rPh sb="17" eb="18">
      <t>クダ</t>
    </rPh>
    <phoneticPr fontId="3"/>
  </si>
  <si>
    <t>□校正　　□修理+校正　　□修理のみ</t>
    <phoneticPr fontId="3"/>
  </si>
  <si>
    <r>
      <t>④</t>
    </r>
    <r>
      <rPr>
        <sz val="10"/>
        <rFont val="ＭＳ Ｐゴシック"/>
        <family val="3"/>
        <charset val="128"/>
      </rPr>
      <t>計測器・計量器の品名を記入してください。</t>
    </r>
    <phoneticPr fontId="3"/>
  </si>
  <si>
    <r>
      <t>⑤</t>
    </r>
    <r>
      <rPr>
        <sz val="10"/>
        <rFont val="ＭＳ Ｐゴシック"/>
        <family val="3"/>
        <charset val="128"/>
      </rPr>
      <t>計測器・計量器の製造会社（メーカー名）を記入してください。</t>
    </r>
    <phoneticPr fontId="3"/>
  </si>
  <si>
    <r>
      <t>⑥</t>
    </r>
    <r>
      <rPr>
        <sz val="10"/>
        <rFont val="ＭＳ Ｐゴシック"/>
        <family val="3"/>
        <charset val="128"/>
      </rPr>
      <t>計測器・計量器の型名または型式を記入してください。</t>
    </r>
    <phoneticPr fontId="3"/>
  </si>
  <si>
    <r>
      <t>⑦</t>
    </r>
    <r>
      <rPr>
        <sz val="10"/>
        <rFont val="ＭＳ Ｐゴシック"/>
        <family val="3"/>
        <charset val="128"/>
      </rPr>
      <t>計測器・計量器の製造番号を記入してください。</t>
    </r>
    <phoneticPr fontId="3"/>
  </si>
  <si>
    <r>
      <t>⑧</t>
    </r>
    <r>
      <rPr>
        <sz val="10"/>
        <rFont val="ＭＳ Ｐゴシック"/>
        <family val="3"/>
        <charset val="128"/>
      </rPr>
      <t>計測器・計量器の個数を記入してください。</t>
    </r>
    <phoneticPr fontId="3"/>
  </si>
  <si>
    <r>
      <t>⑨</t>
    </r>
    <r>
      <rPr>
        <sz val="10"/>
        <rFont val="ＭＳ Ｐゴシック"/>
        <family val="3"/>
        <charset val="128"/>
      </rPr>
      <t>貴社名を記入してください。</t>
    </r>
    <rPh sb="1" eb="3">
      <t>キシャ</t>
    </rPh>
    <phoneticPr fontId="3"/>
  </si>
  <si>
    <r>
      <t>⑩</t>
    </r>
    <r>
      <rPr>
        <sz val="10"/>
        <rFont val="ＭＳ Ｐゴシック"/>
        <family val="3"/>
        <charset val="128"/>
      </rPr>
      <t>御担当者名を記入してください。</t>
    </r>
    <phoneticPr fontId="3"/>
  </si>
  <si>
    <r>
      <t>⑪</t>
    </r>
    <r>
      <rPr>
        <sz val="10"/>
        <rFont val="ＭＳ Ｐゴシック"/>
        <family val="3"/>
        <charset val="128"/>
      </rPr>
      <t>部門コード／部門名を記入してください。</t>
    </r>
    <phoneticPr fontId="3"/>
  </si>
  <si>
    <r>
      <t>⑫</t>
    </r>
    <r>
      <rPr>
        <sz val="10"/>
        <rFont val="ＭＳ Ｐゴシック"/>
        <family val="3"/>
        <charset val="128"/>
      </rPr>
      <t>電話番号を記入してください。</t>
    </r>
    <phoneticPr fontId="3"/>
  </si>
  <si>
    <r>
      <t>⑬</t>
    </r>
    <r>
      <rPr>
        <sz val="10"/>
        <rFont val="ＭＳ Ｐゴシック"/>
        <family val="3"/>
        <charset val="128"/>
      </rPr>
      <t>ＦＡＸ番号を記入してください。</t>
    </r>
    <phoneticPr fontId="3"/>
  </si>
  <si>
    <r>
      <t>⑭</t>
    </r>
    <r>
      <rPr>
        <sz val="10"/>
        <rFont val="ＭＳ Ｐゴシック"/>
        <family val="3"/>
        <charset val="128"/>
      </rPr>
      <t>Ｅメールアドレスを記入してください。</t>
    </r>
    <phoneticPr fontId="3"/>
  </si>
  <si>
    <r>
      <t>⑮</t>
    </r>
    <r>
      <rPr>
        <sz val="10"/>
        <rFont val="ＭＳ Ｐゴシック"/>
        <family val="3"/>
        <charset val="128"/>
      </rPr>
      <t>御住所を記入してください。</t>
    </r>
    <phoneticPr fontId="3"/>
  </si>
  <si>
    <r>
      <t>⑯</t>
    </r>
    <r>
      <rPr>
        <sz val="10"/>
        <rFont val="ＭＳ Ｐゴシック"/>
        <family val="3"/>
        <charset val="128"/>
      </rPr>
      <t>校正仕様を下記３つから選択して下さい。　標準仕様は当社(NECMP)の校正仕様となります。　</t>
    </r>
    <rPh sb="6" eb="8">
      <t>カキ</t>
    </rPh>
    <rPh sb="12" eb="14">
      <t>センタク</t>
    </rPh>
    <rPh sb="16" eb="17">
      <t>クダ</t>
    </rPh>
    <phoneticPr fontId="3"/>
  </si>
  <si>
    <t>□標準仕様　　□特別仕様　　□ＴＳ１６９４９</t>
    <phoneticPr fontId="3"/>
  </si>
  <si>
    <t>　 お客様ご指定の仕様の場合は、特別仕様を選択して、仕様書を添付してください。</t>
    <rPh sb="21" eb="23">
      <t>センタク</t>
    </rPh>
    <phoneticPr fontId="3"/>
  </si>
  <si>
    <r>
      <t>⑰</t>
    </r>
    <r>
      <rPr>
        <sz val="10"/>
        <rFont val="ＭＳ Ｐゴシック"/>
        <family val="3"/>
        <charset val="128"/>
      </rPr>
      <t>準拠規格等を下記４つから選択して下さい。</t>
    </r>
    <rPh sb="7" eb="9">
      <t>カキ</t>
    </rPh>
    <rPh sb="13" eb="15">
      <t>センタク</t>
    </rPh>
    <rPh sb="17" eb="18">
      <t>クダ</t>
    </rPh>
    <phoneticPr fontId="3"/>
  </si>
  <si>
    <t>□指定無　　□電波法　　□ＪＣＳＳ　　□検定</t>
    <phoneticPr fontId="3"/>
  </si>
  <si>
    <r>
      <t xml:space="preserve"> 尚、校正内容の指定における「</t>
    </r>
    <r>
      <rPr>
        <sz val="10"/>
        <color rgb="FFFF0000"/>
        <rFont val="ＭＳ Ｐゴシック"/>
        <family val="3"/>
        <charset val="128"/>
      </rPr>
      <t>⑯</t>
    </r>
    <r>
      <rPr>
        <sz val="10"/>
        <rFont val="ＭＳ Ｐゴシック"/>
        <family val="3"/>
        <charset val="128"/>
      </rPr>
      <t>校正仕様」と「</t>
    </r>
    <r>
      <rPr>
        <sz val="10"/>
        <color rgb="FFFF0000"/>
        <rFont val="ＭＳ Ｐゴシック"/>
        <family val="3"/>
        <charset val="128"/>
      </rPr>
      <t>⑰</t>
    </r>
    <r>
      <rPr>
        <sz val="10"/>
        <rFont val="ＭＳ Ｐゴシック"/>
        <family val="3"/>
        <charset val="128"/>
      </rPr>
      <t>準拠規格」の設定は下表を御参照下さい。</t>
    </r>
    <rPh sb="1" eb="2">
      <t>ナオ</t>
    </rPh>
    <rPh sb="3" eb="5">
      <t>コウセイ</t>
    </rPh>
    <rPh sb="5" eb="7">
      <t>ナイヨウ</t>
    </rPh>
    <rPh sb="8" eb="10">
      <t>シテイ</t>
    </rPh>
    <rPh sb="16" eb="18">
      <t>コウセイ</t>
    </rPh>
    <rPh sb="18" eb="20">
      <t>シヨウ</t>
    </rPh>
    <rPh sb="24" eb="26">
      <t>ジュンキョ</t>
    </rPh>
    <rPh sb="26" eb="28">
      <t>キカク</t>
    </rPh>
    <rPh sb="30" eb="32">
      <t>セッテイ</t>
    </rPh>
    <rPh sb="33" eb="35">
      <t>カヒョウ</t>
    </rPh>
    <rPh sb="36" eb="40">
      <t>ゴサンショウクダ</t>
    </rPh>
    <phoneticPr fontId="27"/>
  </si>
  <si>
    <t>色の箇所は必要に応じて入力をお願い致します。</t>
    <rPh sb="0" eb="1">
      <t>イロ</t>
    </rPh>
    <rPh sb="2" eb="4">
      <t>カショ</t>
    </rPh>
    <rPh sb="5" eb="7">
      <t>ヒツヨウ</t>
    </rPh>
    <rPh sb="8" eb="9">
      <t>オウ</t>
    </rPh>
    <rPh sb="11" eb="13">
      <t>ニュウリョク</t>
    </rPh>
    <rPh sb="15" eb="16">
      <t>ネガイ</t>
    </rPh>
    <rPh sb="17" eb="18">
      <t>タ</t>
    </rPh>
    <phoneticPr fontId="3"/>
  </si>
  <si>
    <r>
      <t xml:space="preserve">(Ⅰ) </t>
    </r>
    <r>
      <rPr>
        <sz val="10"/>
        <rFont val="ＭＳ Ｐゴシック"/>
        <family val="3"/>
        <charset val="128"/>
      </rPr>
      <t>添付品の有無を選択して下さい。　（有の場合は添付品名を記入して下さい）</t>
    </r>
    <rPh sb="4" eb="6">
      <t>テンプ</t>
    </rPh>
    <rPh sb="6" eb="7">
      <t>ヒン</t>
    </rPh>
    <rPh sb="8" eb="10">
      <t>ウム</t>
    </rPh>
    <rPh sb="11" eb="13">
      <t>センタク</t>
    </rPh>
    <rPh sb="15" eb="16">
      <t>クダ</t>
    </rPh>
    <rPh sb="21" eb="22">
      <t>ア</t>
    </rPh>
    <rPh sb="23" eb="25">
      <t>バアイ</t>
    </rPh>
    <rPh sb="26" eb="28">
      <t>テンプ</t>
    </rPh>
    <rPh sb="28" eb="29">
      <t>ヒン</t>
    </rPh>
    <rPh sb="29" eb="30">
      <t>メイ</t>
    </rPh>
    <rPh sb="31" eb="33">
      <t>キニュウ</t>
    </rPh>
    <rPh sb="35" eb="36">
      <t>クダ</t>
    </rPh>
    <phoneticPr fontId="3"/>
  </si>
  <si>
    <t>□無　　□有</t>
    <phoneticPr fontId="3"/>
  </si>
  <si>
    <r>
      <t xml:space="preserve">(Ⅱ) </t>
    </r>
    <r>
      <rPr>
        <sz val="10"/>
        <rFont val="ＭＳ Ｐゴシック"/>
        <family val="3"/>
        <charset val="128"/>
      </rPr>
      <t>費用請求先が⑨の貴社名と異なる場合、請求先を記入して下さい。</t>
    </r>
    <rPh sb="4" eb="6">
      <t>ヒヨウ</t>
    </rPh>
    <rPh sb="6" eb="8">
      <t>セイキュウ</t>
    </rPh>
    <rPh sb="8" eb="9">
      <t>サキ</t>
    </rPh>
    <rPh sb="12" eb="14">
      <t>キシャ</t>
    </rPh>
    <rPh sb="14" eb="15">
      <t>メイ</t>
    </rPh>
    <rPh sb="16" eb="17">
      <t>コト</t>
    </rPh>
    <rPh sb="19" eb="21">
      <t>バアイ</t>
    </rPh>
    <rPh sb="22" eb="24">
      <t>セイキュウ</t>
    </rPh>
    <rPh sb="24" eb="25">
      <t>サキ</t>
    </rPh>
    <rPh sb="26" eb="28">
      <t>キニュウ</t>
    </rPh>
    <rPh sb="30" eb="31">
      <t>クダ</t>
    </rPh>
    <phoneticPr fontId="3"/>
  </si>
  <si>
    <r>
      <t xml:space="preserve">(Ⅲ) </t>
    </r>
    <r>
      <rPr>
        <sz val="10"/>
        <rFont val="ＭＳ Ｐゴシック"/>
        <family val="3"/>
        <charset val="128"/>
      </rPr>
      <t>費用請求先部門が⑪の部門名と異なる場合、請求先部門名を記入して下さい。</t>
    </r>
    <rPh sb="8" eb="9">
      <t>サキ</t>
    </rPh>
    <rPh sb="9" eb="11">
      <t>ブモン</t>
    </rPh>
    <rPh sb="14" eb="16">
      <t>ブモン</t>
    </rPh>
    <rPh sb="27" eb="29">
      <t>ブモン</t>
    </rPh>
    <rPh sb="29" eb="30">
      <t>メイ</t>
    </rPh>
    <phoneticPr fontId="3"/>
  </si>
  <si>
    <r>
      <rPr>
        <sz val="10"/>
        <color rgb="FFFF0000"/>
        <rFont val="ＭＳ Ｐゴシック"/>
        <family val="3"/>
        <charset val="128"/>
      </rPr>
      <t>(Ⅳ)</t>
    </r>
    <r>
      <rPr>
        <sz val="11"/>
        <color rgb="FFFF0000"/>
        <rFont val="ＭＳ Ｐゴシック"/>
        <family val="3"/>
        <charset val="128"/>
      </rPr>
      <t xml:space="preserve"> </t>
    </r>
    <r>
      <rPr>
        <sz val="10"/>
        <rFont val="ＭＳ Ｐゴシック"/>
        <family val="3"/>
        <charset val="128"/>
      </rPr>
      <t>成績書等の書類が英文で必要な場合は「英文」を選択して下さい。</t>
    </r>
    <rPh sb="4" eb="7">
      <t>セイセキショ</t>
    </rPh>
    <rPh sb="7" eb="8">
      <t>トウ</t>
    </rPh>
    <rPh sb="9" eb="11">
      <t>ショルイ</t>
    </rPh>
    <rPh sb="12" eb="14">
      <t>エイブン</t>
    </rPh>
    <rPh sb="15" eb="17">
      <t>ヒツヨウ</t>
    </rPh>
    <rPh sb="18" eb="20">
      <t>バアイ</t>
    </rPh>
    <rPh sb="22" eb="24">
      <t>エイブン</t>
    </rPh>
    <rPh sb="26" eb="28">
      <t>センタク</t>
    </rPh>
    <rPh sb="30" eb="31">
      <t>クダ</t>
    </rPh>
    <phoneticPr fontId="3"/>
  </si>
  <si>
    <t>□和文　　□英文</t>
    <phoneticPr fontId="3"/>
  </si>
  <si>
    <r>
      <rPr>
        <sz val="10"/>
        <color rgb="FFFF0000"/>
        <rFont val="ＭＳ Ｐゴシック"/>
        <family val="3"/>
        <charset val="128"/>
      </rPr>
      <t>(Ⅴ)</t>
    </r>
    <r>
      <rPr>
        <sz val="11"/>
        <color rgb="FFFF0000"/>
        <rFont val="ＭＳ Ｐゴシック"/>
        <family val="3"/>
        <charset val="128"/>
      </rPr>
      <t xml:space="preserve"> </t>
    </r>
    <r>
      <rPr>
        <sz val="10"/>
        <rFont val="ＭＳ Ｐゴシック"/>
        <family val="3"/>
        <charset val="128"/>
      </rPr>
      <t>校正試験成績書の添付が必要な場合は「必要」を選択して下さい。</t>
    </r>
    <rPh sb="15" eb="17">
      <t>ヒツヨウ</t>
    </rPh>
    <rPh sb="18" eb="20">
      <t>バアイ</t>
    </rPh>
    <rPh sb="22" eb="24">
      <t>ヒツヨウ</t>
    </rPh>
    <rPh sb="26" eb="28">
      <t>センタク</t>
    </rPh>
    <rPh sb="30" eb="31">
      <t>クダ</t>
    </rPh>
    <phoneticPr fontId="3"/>
  </si>
  <si>
    <t>□不要　　□必要</t>
    <phoneticPr fontId="3"/>
  </si>
  <si>
    <r>
      <rPr>
        <sz val="10"/>
        <color rgb="FFFF0000"/>
        <rFont val="ＭＳ Ｐゴシック"/>
        <family val="3"/>
        <charset val="128"/>
      </rPr>
      <t>(Ⅵ)</t>
    </r>
    <r>
      <rPr>
        <sz val="11"/>
        <color rgb="FFFF0000"/>
        <rFont val="ＭＳ Ｐゴシック"/>
        <family val="3"/>
        <charset val="128"/>
      </rPr>
      <t xml:space="preserve"> </t>
    </r>
    <r>
      <rPr>
        <sz val="10"/>
        <rFont val="ＭＳ Ｐゴシック"/>
        <family val="3"/>
        <charset val="128"/>
      </rPr>
      <t>校正証明書（有償）の発行が必要な場合は「必要」を選択して下さい。</t>
    </r>
    <rPh sb="4" eb="6">
      <t>コウセイ</t>
    </rPh>
    <rPh sb="6" eb="9">
      <t>ショウメイショ</t>
    </rPh>
    <rPh sb="10" eb="12">
      <t>ユウショウ</t>
    </rPh>
    <rPh sb="14" eb="16">
      <t>ハッコウ</t>
    </rPh>
    <rPh sb="17" eb="19">
      <t>ヒツヨウ</t>
    </rPh>
    <rPh sb="20" eb="22">
      <t>バアイ</t>
    </rPh>
    <rPh sb="24" eb="26">
      <t>ヒツヨウ</t>
    </rPh>
    <rPh sb="28" eb="30">
      <t>センタク</t>
    </rPh>
    <phoneticPr fontId="3"/>
  </si>
  <si>
    <r>
      <rPr>
        <sz val="10"/>
        <color rgb="FFFF0000"/>
        <rFont val="ＭＳ Ｐゴシック"/>
        <family val="3"/>
        <charset val="128"/>
      </rPr>
      <t>(Ⅶ)</t>
    </r>
    <r>
      <rPr>
        <sz val="11"/>
        <color rgb="FFFF0000"/>
        <rFont val="ＭＳ Ｐゴシック"/>
        <family val="3"/>
        <charset val="128"/>
      </rPr>
      <t xml:space="preserve"> </t>
    </r>
    <r>
      <rPr>
        <sz val="10"/>
        <rFont val="ＭＳ Ｐゴシック"/>
        <family val="3"/>
        <charset val="128"/>
      </rPr>
      <t>トレーサビリティ体系図・個別（有償）の発行が必要な場合は「必要」を選択して下さい。</t>
    </r>
    <rPh sb="19" eb="21">
      <t>ユウショウ</t>
    </rPh>
    <rPh sb="26" eb="28">
      <t>ヒツヨウ</t>
    </rPh>
    <rPh sb="29" eb="31">
      <t>バアイ</t>
    </rPh>
    <rPh sb="33" eb="35">
      <t>ヒツヨウ</t>
    </rPh>
    <rPh sb="37" eb="39">
      <t>センタク</t>
    </rPh>
    <phoneticPr fontId="3"/>
  </si>
  <si>
    <r>
      <rPr>
        <sz val="10"/>
        <color rgb="FFFF0000"/>
        <rFont val="ＭＳ Ｐゴシック"/>
        <family val="3"/>
        <charset val="128"/>
      </rPr>
      <t>(Ⅷ)</t>
    </r>
    <r>
      <rPr>
        <sz val="8"/>
        <color rgb="FFFF0000"/>
        <rFont val="ＭＳ Ｐゴシック"/>
        <family val="3"/>
        <charset val="128"/>
      </rPr>
      <t xml:space="preserve"> </t>
    </r>
    <r>
      <rPr>
        <sz val="8"/>
        <rFont val="ＭＳ Ｐゴシック"/>
        <family val="3"/>
        <charset val="128"/>
      </rPr>
      <t xml:space="preserve"> </t>
    </r>
    <r>
      <rPr>
        <sz val="10"/>
        <rFont val="ＭＳ Ｐゴシック"/>
        <family val="3"/>
        <charset val="128"/>
      </rPr>
      <t>トレーサビリティ体系図・全体（有償）の発行が必要な場合は「必要」を選択して下さい。</t>
    </r>
    <rPh sb="17" eb="19">
      <t>ゼンタイ</t>
    </rPh>
    <rPh sb="27" eb="29">
      <t>ヒツヨウ</t>
    </rPh>
    <rPh sb="30" eb="32">
      <t>バアイ</t>
    </rPh>
    <rPh sb="34" eb="36">
      <t>ヒツヨウ</t>
    </rPh>
    <rPh sb="38" eb="40">
      <t>センタク</t>
    </rPh>
    <phoneticPr fontId="3"/>
  </si>
  <si>
    <r>
      <t xml:space="preserve">(Ⅸ) </t>
    </r>
    <r>
      <rPr>
        <sz val="10"/>
        <rFont val="ＭＳ Ｐゴシック"/>
        <family val="3"/>
        <charset val="128"/>
      </rPr>
      <t>貴社でご発注の際のオーダー番号がございましたら記入して下さい。</t>
    </r>
    <rPh sb="4" eb="6">
      <t>キシャ</t>
    </rPh>
    <rPh sb="8" eb="10">
      <t>ハッチュウ</t>
    </rPh>
    <rPh sb="11" eb="12">
      <t>サイ</t>
    </rPh>
    <rPh sb="17" eb="19">
      <t>バンゴウ</t>
    </rPh>
    <rPh sb="27" eb="29">
      <t>キニュウ</t>
    </rPh>
    <rPh sb="31" eb="32">
      <t>クダ</t>
    </rPh>
    <phoneticPr fontId="3"/>
  </si>
  <si>
    <r>
      <t xml:space="preserve">(Ⅹ) </t>
    </r>
    <r>
      <rPr>
        <sz val="10"/>
        <rFont val="ＭＳ Ｐゴシック"/>
        <family val="3"/>
        <charset val="128"/>
      </rPr>
      <t>成績書への記載社名が⑨のお客様名と異なる場合は記入して下さい。</t>
    </r>
    <rPh sb="4" eb="7">
      <t>セイセキショ</t>
    </rPh>
    <rPh sb="9" eb="11">
      <t>キサイ</t>
    </rPh>
    <rPh sb="11" eb="13">
      <t>シャメイ</t>
    </rPh>
    <rPh sb="17" eb="18">
      <t>キャク</t>
    </rPh>
    <rPh sb="18" eb="19">
      <t>サマ</t>
    </rPh>
    <rPh sb="19" eb="20">
      <t>メイ</t>
    </rPh>
    <rPh sb="21" eb="22">
      <t>コト</t>
    </rPh>
    <rPh sb="24" eb="26">
      <t>バアイ</t>
    </rPh>
    <rPh sb="27" eb="29">
      <t>キニュウ</t>
    </rPh>
    <rPh sb="31" eb="32">
      <t>クダ</t>
    </rPh>
    <phoneticPr fontId="3"/>
  </si>
  <si>
    <r>
      <t xml:space="preserve">(XI)  </t>
    </r>
    <r>
      <rPr>
        <sz val="10"/>
        <rFont val="ＭＳ Ｐゴシック"/>
        <family val="3"/>
        <charset val="128"/>
      </rPr>
      <t>成績書への記載部門名が⑪の部門名と異なる場合は記入して下さい。</t>
    </r>
    <rPh sb="6" eb="9">
      <t>セイセキショ</t>
    </rPh>
    <rPh sb="11" eb="13">
      <t>キサイ</t>
    </rPh>
    <rPh sb="13" eb="15">
      <t>ブモン</t>
    </rPh>
    <rPh sb="15" eb="16">
      <t>メイ</t>
    </rPh>
    <rPh sb="19" eb="21">
      <t>ブモン</t>
    </rPh>
    <rPh sb="21" eb="22">
      <t>メイ</t>
    </rPh>
    <rPh sb="23" eb="24">
      <t>コト</t>
    </rPh>
    <rPh sb="26" eb="28">
      <t>バアイ</t>
    </rPh>
    <rPh sb="29" eb="31">
      <t>キニュウ</t>
    </rPh>
    <rPh sb="33" eb="34">
      <t>クダ</t>
    </rPh>
    <phoneticPr fontId="3"/>
  </si>
  <si>
    <r>
      <rPr>
        <sz val="10"/>
        <color rgb="FFFF0000"/>
        <rFont val="ＭＳ Ｐゴシック"/>
        <family val="3"/>
        <charset val="128"/>
      </rPr>
      <t>(XⅡ)</t>
    </r>
    <r>
      <rPr>
        <sz val="8"/>
        <color rgb="FFFF0000"/>
        <rFont val="ＭＳ Ｐゴシック"/>
        <family val="3"/>
        <charset val="128"/>
      </rPr>
      <t xml:space="preserve"> </t>
    </r>
    <r>
      <rPr>
        <sz val="10"/>
        <rFont val="ＭＳ Ｐゴシック"/>
        <family val="3"/>
        <charset val="128"/>
      </rPr>
      <t>校正済みラベルの有無を選択して下さい。</t>
    </r>
    <rPh sb="5" eb="7">
      <t>コウセイ</t>
    </rPh>
    <rPh sb="7" eb="8">
      <t>ズ</t>
    </rPh>
    <rPh sb="13" eb="15">
      <t>ウム</t>
    </rPh>
    <rPh sb="16" eb="18">
      <t>センタク</t>
    </rPh>
    <rPh sb="20" eb="21">
      <t>クダ</t>
    </rPh>
    <phoneticPr fontId="3"/>
  </si>
  <si>
    <t>　　ラベル有の場合はラベルに記載する年月日情報を記入願います。　有効期限(校正周期)、実施月 等</t>
    <rPh sb="5" eb="6">
      <t>アリ</t>
    </rPh>
    <rPh sb="7" eb="9">
      <t>バアイ</t>
    </rPh>
    <rPh sb="14" eb="16">
      <t>キサイ</t>
    </rPh>
    <rPh sb="18" eb="21">
      <t>ネンガッピ</t>
    </rPh>
    <rPh sb="21" eb="23">
      <t>ジョウホウ</t>
    </rPh>
    <rPh sb="24" eb="27">
      <t>キニュウネガ</t>
    </rPh>
    <rPh sb="32" eb="34">
      <t>ユウコウ</t>
    </rPh>
    <rPh sb="34" eb="36">
      <t>キゲン</t>
    </rPh>
    <rPh sb="37" eb="39">
      <t>コウセイ</t>
    </rPh>
    <rPh sb="39" eb="41">
      <t>シュウキ</t>
    </rPh>
    <rPh sb="43" eb="45">
      <t>ジッシ</t>
    </rPh>
    <rPh sb="45" eb="46">
      <t>ツキ</t>
    </rPh>
    <rPh sb="47" eb="48">
      <t>トウ</t>
    </rPh>
    <phoneticPr fontId="3"/>
  </si>
  <si>
    <t>□不要　　□必要　【□６ヶ月　□１年　□２年　□その他】</t>
    <phoneticPr fontId="3"/>
  </si>
  <si>
    <r>
      <t xml:space="preserve">(XⅢ) </t>
    </r>
    <r>
      <rPr>
        <sz val="10"/>
        <rFont val="ＭＳ Ｐゴシック"/>
        <family val="3"/>
        <charset val="128"/>
      </rPr>
      <t>ご希望の返却方法があれば記入してください。</t>
    </r>
    <rPh sb="9" eb="11">
      <t>ヘンキャク</t>
    </rPh>
    <rPh sb="11" eb="13">
      <t>ホウホウ</t>
    </rPh>
    <phoneticPr fontId="3"/>
  </si>
  <si>
    <t>□宅配便　□集配便　□その他</t>
    <phoneticPr fontId="3"/>
  </si>
  <si>
    <r>
      <t xml:space="preserve">(ⅠX) </t>
    </r>
    <r>
      <rPr>
        <sz val="10"/>
        <rFont val="ＭＳ Ｐゴシック"/>
        <family val="3"/>
        <charset val="128"/>
      </rPr>
      <t>ご希望納期のある場合は、記入してください。</t>
    </r>
    <phoneticPr fontId="3"/>
  </si>
  <si>
    <r>
      <t xml:space="preserve">(ⅡX) </t>
    </r>
    <r>
      <rPr>
        <sz val="10"/>
        <rFont val="ＭＳ Ｐゴシック"/>
        <family val="3"/>
        <charset val="128"/>
      </rPr>
      <t>不具合内容、ご指定の返却先、連絡事項等があれば記入して下さい。</t>
    </r>
    <rPh sb="5" eb="8">
      <t>フグアイ</t>
    </rPh>
    <rPh sb="8" eb="10">
      <t>ナイヨウ</t>
    </rPh>
    <rPh sb="12" eb="14">
      <t>シテイ</t>
    </rPh>
    <rPh sb="15" eb="17">
      <t>ヘンキャク</t>
    </rPh>
    <rPh sb="17" eb="18">
      <t>サキ</t>
    </rPh>
    <rPh sb="19" eb="21">
      <t>レンラク</t>
    </rPh>
    <rPh sb="21" eb="23">
      <t>ジコウ</t>
    </rPh>
    <rPh sb="23" eb="24">
      <t>トウ</t>
    </rPh>
    <rPh sb="28" eb="30">
      <t>キニュウ</t>
    </rPh>
    <rPh sb="32" eb="33">
      <t>クダ</t>
    </rPh>
    <phoneticPr fontId="3"/>
  </si>
  <si>
    <t>見　　積　　依　　頼　　書</t>
    <rPh sb="0" eb="1">
      <t>ミ</t>
    </rPh>
    <rPh sb="3" eb="4">
      <t>セキ</t>
    </rPh>
    <rPh sb="6" eb="7">
      <t>エ</t>
    </rPh>
    <rPh sb="9" eb="10">
      <t>ライ</t>
    </rPh>
    <rPh sb="12" eb="13">
      <t>ショ</t>
    </rPh>
    <phoneticPr fontId="3"/>
  </si>
  <si>
    <t>貴社名</t>
    <rPh sb="0" eb="2">
      <t>キシャ</t>
    </rPh>
    <rPh sb="2" eb="3">
      <t>メイ</t>
    </rPh>
    <phoneticPr fontId="3"/>
  </si>
  <si>
    <t>【通信欄】（別途、ご要求、ご連絡内容等がございましたら記載願います）</t>
    <rPh sb="1" eb="4">
      <t>ツウシンラン</t>
    </rPh>
    <rPh sb="6" eb="8">
      <t>ベット</t>
    </rPh>
    <rPh sb="10" eb="12">
      <t>ヨウキュウ</t>
    </rPh>
    <rPh sb="14" eb="16">
      <t>レンラク</t>
    </rPh>
    <rPh sb="16" eb="18">
      <t>ナイヨウ</t>
    </rPh>
    <rPh sb="18" eb="19">
      <t>トウ</t>
    </rPh>
    <rPh sb="27" eb="29">
      <t>キサイ</t>
    </rPh>
    <rPh sb="29" eb="30">
      <t>ネガ</t>
    </rPh>
    <phoneticPr fontId="3"/>
  </si>
  <si>
    <t>工場(事業所)名</t>
    <phoneticPr fontId="3"/>
  </si>
  <si>
    <t>要</t>
    <rPh sb="0" eb="1">
      <t>ヨウ</t>
    </rPh>
    <phoneticPr fontId="3"/>
  </si>
  <si>
    <t>個別</t>
    <rPh sb="0" eb="2">
      <t>コベツ</t>
    </rPh>
    <phoneticPr fontId="3"/>
  </si>
  <si>
    <t>前回同様</t>
    <rPh sb="0" eb="2">
      <t>ゼンカイ</t>
    </rPh>
    <rPh sb="2" eb="4">
      <t>ドウヨウ</t>
    </rPh>
    <phoneticPr fontId="3"/>
  </si>
  <si>
    <t>半年</t>
    <rPh sb="0" eb="2">
      <t>ハントシ</t>
    </rPh>
    <phoneticPr fontId="3"/>
  </si>
  <si>
    <t>部門／部署名</t>
    <rPh sb="0" eb="2">
      <t>ブモン</t>
    </rPh>
    <rPh sb="3" eb="5">
      <t>ブショ</t>
    </rPh>
    <rPh sb="5" eb="6">
      <t>メイ</t>
    </rPh>
    <phoneticPr fontId="3"/>
  </si>
  <si>
    <t>否</t>
    <rPh sb="0" eb="1">
      <t>イナ</t>
    </rPh>
    <phoneticPr fontId="3"/>
  </si>
  <si>
    <t>全体図</t>
    <rPh sb="0" eb="2">
      <t>ゼンタイ</t>
    </rPh>
    <rPh sb="2" eb="3">
      <t>ズ</t>
    </rPh>
    <phoneticPr fontId="3"/>
  </si>
  <si>
    <t>貴社ご指定</t>
    <rPh sb="0" eb="2">
      <t>キシャ</t>
    </rPh>
    <rPh sb="3" eb="5">
      <t>シテイ</t>
    </rPh>
    <phoneticPr fontId="3"/>
  </si>
  <si>
    <t>１年</t>
    <rPh sb="1" eb="2">
      <t>ネン</t>
    </rPh>
    <phoneticPr fontId="3"/>
  </si>
  <si>
    <t>ご住所</t>
    <rPh sb="1" eb="3">
      <t>ジュウショ</t>
    </rPh>
    <phoneticPr fontId="3"/>
  </si>
  <si>
    <t>個別/全体 両方</t>
    <rPh sb="0" eb="2">
      <t>コベツ</t>
    </rPh>
    <rPh sb="3" eb="5">
      <t>ゼンタイ</t>
    </rPh>
    <rPh sb="6" eb="8">
      <t>リョウホウ</t>
    </rPh>
    <phoneticPr fontId="3"/>
  </si>
  <si>
    <t>２年</t>
    <rPh sb="1" eb="2">
      <t>ネン</t>
    </rPh>
    <phoneticPr fontId="3"/>
  </si>
  <si>
    <t>ご担当者名</t>
    <rPh sb="1" eb="3">
      <t>タントウ</t>
    </rPh>
    <rPh sb="3" eb="4">
      <t>シャ</t>
    </rPh>
    <rPh sb="4" eb="5">
      <t>メイ</t>
    </rPh>
    <phoneticPr fontId="3"/>
  </si>
  <si>
    <t>電波法</t>
    <rPh sb="0" eb="3">
      <t>デンパホウ</t>
    </rPh>
    <phoneticPr fontId="3"/>
  </si>
  <si>
    <t>３年</t>
    <rPh sb="1" eb="2">
      <t>ネン</t>
    </rPh>
    <phoneticPr fontId="3"/>
  </si>
  <si>
    <t>メールアドレス</t>
    <phoneticPr fontId="3"/>
  </si>
  <si>
    <t>その他 ⇒右欄に記載</t>
    <rPh sb="2" eb="3">
      <t>タ</t>
    </rPh>
    <rPh sb="5" eb="6">
      <t>ミギ</t>
    </rPh>
    <rPh sb="6" eb="7">
      <t>ラン</t>
    </rPh>
    <rPh sb="8" eb="10">
      <t>キサイ</t>
    </rPh>
    <phoneticPr fontId="3"/>
  </si>
  <si>
    <t>電話</t>
    <rPh sb="0" eb="2">
      <t>デンワ</t>
    </rPh>
    <phoneticPr fontId="3"/>
  </si>
  <si>
    <t>ご希望の受け渡し方法を
記載願います(宅配等)
リピートの場合、前回同様となります</t>
    <rPh sb="1" eb="3">
      <t>キボウ</t>
    </rPh>
    <rPh sb="4" eb="5">
      <t>ウ</t>
    </rPh>
    <rPh sb="6" eb="7">
      <t>ワタ</t>
    </rPh>
    <rPh sb="8" eb="10">
      <t>ホウホウ</t>
    </rPh>
    <rPh sb="12" eb="15">
      <t>キサイネガ</t>
    </rPh>
    <rPh sb="19" eb="21">
      <t>タクハイ</t>
    </rPh>
    <rPh sb="21" eb="22">
      <t>トウ</t>
    </rPh>
    <rPh sb="29" eb="31">
      <t>バアイ</t>
    </rPh>
    <phoneticPr fontId="3"/>
  </si>
  <si>
    <t>貴社ご指定・その他を選択された場合は備考欄へ内容を記載又は仕様を添付願います</t>
    <rPh sb="0" eb="2">
      <t>キシャ</t>
    </rPh>
    <rPh sb="3" eb="5">
      <t>シテイ</t>
    </rPh>
    <rPh sb="8" eb="9">
      <t>タ</t>
    </rPh>
    <rPh sb="10" eb="12">
      <t>センタク</t>
    </rPh>
    <rPh sb="15" eb="17">
      <t>バアイ</t>
    </rPh>
    <rPh sb="18" eb="20">
      <t>ビコウ</t>
    </rPh>
    <rPh sb="20" eb="21">
      <t>ラン</t>
    </rPh>
    <rPh sb="22" eb="24">
      <t>ナイヨウ</t>
    </rPh>
    <rPh sb="25" eb="27">
      <t>キサイ</t>
    </rPh>
    <rPh sb="27" eb="28">
      <t>マタ</t>
    </rPh>
    <rPh sb="29" eb="31">
      <t>シヨウ</t>
    </rPh>
    <rPh sb="32" eb="34">
      <t>テンプ</t>
    </rPh>
    <rPh sb="34" eb="35">
      <t>ネガ</t>
    </rPh>
    <phoneticPr fontId="3"/>
  </si>
  <si>
    <t>No.</t>
    <phoneticPr fontId="3"/>
  </si>
  <si>
    <t>管理番号</t>
    <rPh sb="0" eb="2">
      <t>カンリ</t>
    </rPh>
    <rPh sb="2" eb="4">
      <t>バンゴウ</t>
    </rPh>
    <phoneticPr fontId="3"/>
  </si>
  <si>
    <t>品名</t>
    <rPh sb="0" eb="2">
      <t>ヒンメイ</t>
    </rPh>
    <phoneticPr fontId="3"/>
  </si>
  <si>
    <t>型名</t>
    <rPh sb="0" eb="2">
      <t>カタメイ</t>
    </rPh>
    <phoneticPr fontId="3"/>
  </si>
  <si>
    <r>
      <t xml:space="preserve">オプション
</t>
    </r>
    <r>
      <rPr>
        <sz val="14"/>
        <rFont val="Meiryo UI"/>
        <family val="3"/>
        <charset val="128"/>
      </rPr>
      <t>オプション番号を記載願います</t>
    </r>
    <phoneticPr fontId="3"/>
  </si>
  <si>
    <t>製造番号</t>
    <rPh sb="0" eb="2">
      <t>セイゾウ</t>
    </rPh>
    <rPh sb="2" eb="4">
      <t>バンゴウ</t>
    </rPh>
    <phoneticPr fontId="3"/>
  </si>
  <si>
    <t>メーカー名</t>
    <rPh sb="4" eb="5">
      <t>メイ</t>
    </rPh>
    <phoneticPr fontId="3"/>
  </si>
  <si>
    <t>数量</t>
    <rPh sb="0" eb="2">
      <t>スウリョウ</t>
    </rPh>
    <phoneticPr fontId="3"/>
  </si>
  <si>
    <r>
      <t xml:space="preserve">付属品
</t>
    </r>
    <r>
      <rPr>
        <sz val="12"/>
        <rFont val="Meiryo UI"/>
        <family val="3"/>
        <charset val="128"/>
      </rPr>
      <t>校正対象品は型名を記載願います</t>
    </r>
    <rPh sb="0" eb="2">
      <t>フゾク</t>
    </rPh>
    <rPh sb="2" eb="3">
      <t>ヒン</t>
    </rPh>
    <rPh sb="10" eb="12">
      <t>カタメイ</t>
    </rPh>
    <rPh sb="15" eb="16">
      <t>ネガ</t>
    </rPh>
    <phoneticPr fontId="3"/>
  </si>
  <si>
    <t>校正証明書要否</t>
    <rPh sb="0" eb="2">
      <t>コウセイ</t>
    </rPh>
    <rPh sb="2" eb="5">
      <t>ショウメイショ</t>
    </rPh>
    <rPh sb="5" eb="7">
      <t>ヨウヒ</t>
    </rPh>
    <phoneticPr fontId="3"/>
  </si>
  <si>
    <t>体系図要否</t>
    <rPh sb="0" eb="3">
      <t>タイケイズ</t>
    </rPh>
    <rPh sb="3" eb="5">
      <t>ヨウヒ</t>
    </rPh>
    <phoneticPr fontId="3"/>
  </si>
  <si>
    <t>校正仕様</t>
    <rPh sb="0" eb="2">
      <t>コウセイ</t>
    </rPh>
    <rPh sb="2" eb="4">
      <t>シヨウ</t>
    </rPh>
    <phoneticPr fontId="3"/>
  </si>
  <si>
    <t>校正周期</t>
    <rPh sb="0" eb="2">
      <t>コウセイ</t>
    </rPh>
    <rPh sb="2" eb="4">
      <t>シュウキ</t>
    </rPh>
    <phoneticPr fontId="3"/>
  </si>
  <si>
    <t>希望納期</t>
    <rPh sb="0" eb="4">
      <t>キボウノウキ</t>
    </rPh>
    <phoneticPr fontId="3"/>
  </si>
  <si>
    <t>受け渡し方法
（配送方法）</t>
    <rPh sb="0" eb="1">
      <t>ウ</t>
    </rPh>
    <rPh sb="2" eb="3">
      <t>ワタ</t>
    </rPh>
    <rPh sb="4" eb="6">
      <t>ホウホウ</t>
    </rPh>
    <rPh sb="8" eb="10">
      <t>ハイソウ</t>
    </rPh>
    <rPh sb="10" eb="12">
      <t>ホウホウ</t>
    </rPh>
    <phoneticPr fontId="3"/>
  </si>
  <si>
    <t>備考</t>
    <rPh sb="0" eb="2">
      <t>ビコウ</t>
    </rPh>
    <phoneticPr fontId="3"/>
  </si>
  <si>
    <t>※欄が足らない場合は、増やしてください。</t>
    <rPh sb="1" eb="2">
      <t>ラン</t>
    </rPh>
    <rPh sb="3" eb="4">
      <t>タ</t>
    </rPh>
    <rPh sb="7" eb="9">
      <t>バアイ</t>
    </rPh>
    <rPh sb="11" eb="12">
      <t>フ</t>
    </rPh>
    <phoneticPr fontId="3"/>
  </si>
  <si>
    <t>←</t>
  </si>
  <si>
    <t>←</t>
    <phoneticPr fontId="3"/>
  </si>
  <si>
    <t>品名</t>
    <rPh sb="0" eb="2">
      <t>ヒンメイ</t>
    </rPh>
    <phoneticPr fontId="3"/>
  </si>
  <si>
    <t>op10</t>
    <phoneticPr fontId="3"/>
  </si>
  <si>
    <t>123</t>
    <phoneticPr fontId="3"/>
  </si>
  <si>
    <t>不要</t>
  </si>
  <si>
    <t>指定無</t>
  </si>
  <si>
    <t>和文</t>
  </si>
  <si>
    <t>必要</t>
  </si>
  <si>
    <t>無</t>
  </si>
  <si>
    <t>上記お客様名と同じ</t>
  </si>
  <si>
    <t>京西テクノス株式会社</t>
    <rPh sb="0" eb="2">
      <t>キョウサイ</t>
    </rPh>
    <rPh sb="6" eb="10">
      <t>カブシキガイシャ</t>
    </rPh>
    <phoneticPr fontId="8"/>
  </si>
  <si>
    <t>　Ａ：京西テクノス株式会社（控）</t>
    <rPh sb="3" eb="5">
      <t>キョウサイ</t>
    </rPh>
    <rPh sb="9" eb="13">
      <t>カブシキガイシャ</t>
    </rPh>
    <rPh sb="14" eb="15">
      <t>ヒカ</t>
    </rPh>
    <phoneticPr fontId="8"/>
  </si>
  <si>
    <t>京西テクノス（株）　　御中</t>
    <rPh sb="0" eb="2">
      <t>キョウサイ</t>
    </rPh>
    <rPh sb="7" eb="8">
      <t>カブ</t>
    </rPh>
    <rPh sb="11" eb="13">
      <t>オンチュウ</t>
    </rPh>
    <phoneticPr fontId="3"/>
  </si>
  <si>
    <t>】</t>
    <phoneticPr fontId="3"/>
  </si>
  <si>
    <t>】</t>
    <phoneticPr fontId="3"/>
  </si>
  <si>
    <t>京西テクノス株式会社</t>
    <rPh sb="0" eb="2">
      <t>キョウサイ</t>
    </rPh>
    <rPh sb="6" eb="10">
      <t>カブ</t>
    </rPh>
    <phoneticPr fontId="8"/>
  </si>
  <si>
    <t>Ｓａｍｐｌｅ</t>
    <phoneticPr fontId="3"/>
  </si>
  <si>
    <t>㈱ＡＡＡ</t>
    <phoneticPr fontId="3"/>
  </si>
  <si>
    <t>BBB事業所</t>
    <rPh sb="3" eb="5">
      <t>ジギョウ</t>
    </rPh>
    <rPh sb="5" eb="6">
      <t>ショ</t>
    </rPh>
    <phoneticPr fontId="3"/>
  </si>
  <si>
    <t>品質保証部</t>
    <rPh sb="0" eb="2">
      <t>ヒンシツ</t>
    </rPh>
    <rPh sb="2" eb="4">
      <t>ホショウ</t>
    </rPh>
    <rPh sb="4" eb="5">
      <t>ブ</t>
    </rPh>
    <phoneticPr fontId="3"/>
  </si>
  <si>
    <t>田中一郎</t>
    <rPh sb="0" eb="2">
      <t>タナカ</t>
    </rPh>
    <rPh sb="2" eb="4">
      <t>イチロウ</t>
    </rPh>
    <phoneticPr fontId="3"/>
  </si>
  <si>
    <t>03-1111-1112</t>
    <phoneticPr fontId="3"/>
  </si>
  <si>
    <t>〒000-000　東京都港区</t>
    <rPh sb="9" eb="12">
      <t>トウキョウト</t>
    </rPh>
    <rPh sb="12" eb="14">
      <t>ミナトク</t>
    </rPh>
    <phoneticPr fontId="3"/>
  </si>
  <si>
    <t>FAX</t>
    <phoneticPr fontId="3"/>
  </si>
  <si>
    <t>03-1111-1113</t>
  </si>
  <si>
    <t>【黄色】必須で記入願います</t>
    <rPh sb="1" eb="3">
      <t>キイロ</t>
    </rPh>
    <phoneticPr fontId="3"/>
  </si>
  <si>
    <t>【紺色】任意で記入願います</t>
    <rPh sb="1" eb="3">
      <t>コンイロ</t>
    </rPh>
    <phoneticPr fontId="3"/>
  </si>
  <si>
    <r>
      <t xml:space="preserve">依頼内容
</t>
    </r>
    <r>
      <rPr>
        <sz val="14"/>
        <rFont val="Meiryo UI"/>
        <family val="3"/>
        <charset val="128"/>
      </rPr>
      <t>校正のみ
修理のみ
修理＋校正</t>
    </r>
    <rPh sb="0" eb="2">
      <t>イライ</t>
    </rPh>
    <rPh sb="2" eb="4">
      <t>ナイヨウ</t>
    </rPh>
    <rPh sb="5" eb="7">
      <t>コウセイ</t>
    </rPh>
    <rPh sb="10" eb="12">
      <t>シュウリ</t>
    </rPh>
    <rPh sb="15" eb="17">
      <t>シュウリ</t>
    </rPh>
    <rPh sb="18" eb="20">
      <t>コウセイ</t>
    </rPh>
    <phoneticPr fontId="3"/>
  </si>
  <si>
    <t>修理＋校正</t>
    <rPh sb="0" eb="2">
      <t>シュウリ</t>
    </rPh>
    <rPh sb="3" eb="5">
      <t>コウセイ</t>
    </rPh>
    <phoneticPr fontId="3"/>
  </si>
  <si>
    <t>宅配</t>
    <rPh sb="0" eb="2">
      <t>タクハイ</t>
    </rPh>
    <phoneticPr fontId="3"/>
  </si>
  <si>
    <t>ACケーブル</t>
    <phoneticPr fontId="3"/>
  </si>
  <si>
    <t>京西標準仕様</t>
    <rPh sb="0" eb="2">
      <t>キョウサイ</t>
    </rPh>
    <rPh sb="2" eb="4">
      <t>ヒョウジュン</t>
    </rPh>
    <rPh sb="4" eb="6">
      <t>シヨウ</t>
    </rPh>
    <phoneticPr fontId="3"/>
  </si>
  <si>
    <t>●●株式会社</t>
    <rPh sb="2" eb="6">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</si>
</sst>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m/dd"/>
    <numFmt numFmtId="178" formatCode="mm&quot;月&quot;"/>
  </numFmts>
  <fonts count="7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b/>
      <sz val="11"/>
      <name val="ＭＳ Ｐゴシック"/>
      <family val="3"/>
      <charset val="128"/>
    </font>
    <font>
      <sz val="9"/>
      <color indexed="81"/>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7"/>
      <color theme="1"/>
      <name val="ＭＳ Ｐゴシック"/>
      <family val="3"/>
      <charset val="128"/>
      <scheme val="minor"/>
    </font>
    <font>
      <sz val="7"/>
      <color theme="6"/>
      <name val="ＭＳ Ｐゴシック"/>
      <family val="3"/>
      <charset val="128"/>
      <scheme val="minor"/>
    </font>
    <font>
      <sz val="7"/>
      <name val="ＭＳ Ｐゴシック"/>
      <family val="3"/>
      <charset val="128"/>
      <scheme val="minor"/>
    </font>
    <font>
      <sz val="7"/>
      <color rgb="FFFF0000"/>
      <name val="ＭＳ Ｐゴシック"/>
      <family val="3"/>
      <charset val="128"/>
      <scheme val="minor"/>
    </font>
    <font>
      <sz val="11"/>
      <color rgb="FFFF0000"/>
      <name val="ＭＳ Ｐゴシック"/>
      <family val="3"/>
      <charset val="128"/>
    </font>
    <font>
      <sz val="10"/>
      <color theme="1"/>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
      <sz val="6"/>
      <color theme="1"/>
      <name val="Meiryo UI"/>
      <family val="3"/>
      <charset val="128"/>
    </font>
    <font>
      <sz val="11"/>
      <name val="Meiryo UI"/>
      <family val="3"/>
      <charset val="128"/>
    </font>
    <font>
      <sz val="11"/>
      <color theme="1"/>
      <name val="Meiryo UI"/>
      <family val="3"/>
      <charset val="128"/>
    </font>
    <font>
      <sz val="7"/>
      <color theme="1"/>
      <name val="Meiryo UI"/>
      <family val="3"/>
      <charset val="128"/>
    </font>
    <font>
      <sz val="9"/>
      <color rgb="FFFF0000"/>
      <name val="ＭＳ Ｐゴシック"/>
      <family val="3"/>
      <charset val="128"/>
    </font>
    <font>
      <b/>
      <sz val="11"/>
      <color rgb="FFFF0000"/>
      <name val="ＭＳ Ｐゴシック"/>
      <family val="3"/>
      <charset val="128"/>
    </font>
    <font>
      <b/>
      <sz val="11"/>
      <name val="ＭＳ Ｐゴシック"/>
      <family val="3"/>
      <charset val="128"/>
      <scheme val="minor"/>
    </font>
    <font>
      <b/>
      <sz val="16"/>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6"/>
      <color theme="1"/>
      <name val="ＭＳ Ｐゴシック"/>
      <family val="2"/>
      <charset val="128"/>
      <scheme val="minor"/>
    </font>
    <font>
      <sz val="16"/>
      <color theme="1"/>
      <name val="ＭＳ Ｐゴシック"/>
      <family val="2"/>
      <charset val="128"/>
      <scheme val="minor"/>
    </font>
    <font>
      <sz val="16"/>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6"/>
      <color theme="6"/>
      <name val="ＭＳ Ｐゴシック"/>
      <family val="3"/>
      <charset val="128"/>
      <scheme val="minor"/>
    </font>
    <font>
      <b/>
      <sz val="11"/>
      <color theme="6"/>
      <name val="ＭＳ Ｐゴシック"/>
      <family val="3"/>
      <charset val="128"/>
      <scheme val="minor"/>
    </font>
    <font>
      <sz val="11"/>
      <color theme="6"/>
      <name val="ＭＳ Ｐゴシック"/>
      <family val="3"/>
      <charset val="128"/>
      <scheme val="minor"/>
    </font>
    <font>
      <sz val="12"/>
      <color theme="1"/>
      <name val="ＭＳ Ｐゴシック"/>
      <family val="3"/>
      <charset val="128"/>
      <scheme val="minor"/>
    </font>
    <font>
      <b/>
      <sz val="7"/>
      <color theme="6"/>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theme="9"/>
      <name val="ＭＳ Ｐゴシック"/>
      <family val="3"/>
      <charset val="128"/>
      <scheme val="minor"/>
    </font>
    <font>
      <sz val="10"/>
      <color theme="1"/>
      <name val="ＭＳ Ｐゴシック"/>
      <family val="2"/>
      <charset val="128"/>
      <scheme val="minor"/>
    </font>
    <font>
      <sz val="10"/>
      <name val="ＭＳ Ｐゴシック"/>
      <family val="3"/>
      <charset val="128"/>
    </font>
    <font>
      <sz val="10"/>
      <color theme="3"/>
      <name val="ＭＳ Ｐゴシック"/>
      <family val="3"/>
      <charset val="128"/>
    </font>
    <font>
      <sz val="10"/>
      <color rgb="FFFF0000"/>
      <name val="ＭＳ Ｐゴシック"/>
      <family val="3"/>
      <charset val="128"/>
    </font>
    <font>
      <sz val="8"/>
      <color rgb="FFFF0000"/>
      <name val="ＭＳ Ｐゴシック"/>
      <family val="3"/>
      <charset val="128"/>
    </font>
    <font>
      <sz val="11"/>
      <color theme="3"/>
      <name val="ＭＳ Ｐゴシック"/>
      <family val="3"/>
      <charset val="128"/>
    </font>
    <font>
      <sz val="8"/>
      <name val="ＭＳ Ｐゴシック"/>
      <family val="3"/>
      <charset val="128"/>
    </font>
    <font>
      <sz val="11"/>
      <name val="ＭＳ Ｐゴシック"/>
      <family val="3"/>
      <charset val="128"/>
    </font>
    <font>
      <b/>
      <u/>
      <sz val="22"/>
      <name val="Meiryo UI"/>
      <family val="3"/>
      <charset val="128"/>
    </font>
    <font>
      <b/>
      <sz val="22"/>
      <name val="Meiryo UI"/>
      <family val="3"/>
      <charset val="128"/>
    </font>
    <font>
      <sz val="22"/>
      <name val="Meiryo UI"/>
      <family val="3"/>
      <charset val="128"/>
    </font>
    <font>
      <b/>
      <sz val="18"/>
      <name val="Meiryo UI"/>
      <family val="3"/>
      <charset val="128"/>
    </font>
    <font>
      <b/>
      <sz val="14"/>
      <name val="Meiryo UI"/>
      <family val="3"/>
      <charset val="128"/>
    </font>
    <font>
      <sz val="10"/>
      <name val="Meiryo UI"/>
      <family val="3"/>
      <charset val="128"/>
    </font>
    <font>
      <sz val="16"/>
      <name val="Meiryo UI"/>
      <family val="3"/>
      <charset val="128"/>
    </font>
    <font>
      <sz val="18"/>
      <name val="Meiryo UI"/>
      <family val="3"/>
      <charset val="128"/>
    </font>
    <font>
      <sz val="28"/>
      <color rgb="FFFFFF99"/>
      <name val="Meiryo UI"/>
      <family val="3"/>
      <charset val="128"/>
    </font>
    <font>
      <b/>
      <sz val="18"/>
      <color theme="0"/>
      <name val="Meiryo UI"/>
      <family val="3"/>
      <charset val="128"/>
    </font>
    <font>
      <b/>
      <sz val="16"/>
      <color theme="0"/>
      <name val="Meiryo UI"/>
      <family val="3"/>
      <charset val="128"/>
    </font>
    <font>
      <sz val="11"/>
      <color theme="0"/>
      <name val="ＭＳ Ｐゴシック"/>
      <family val="3"/>
      <charset val="128"/>
    </font>
    <font>
      <u/>
      <sz val="9.5"/>
      <color indexed="12"/>
      <name val="ＭＳ Ｐゴシック"/>
      <family val="3"/>
      <charset val="128"/>
    </font>
    <font>
      <b/>
      <sz val="12"/>
      <color theme="0"/>
      <name val="Meiryo UI"/>
      <family val="3"/>
      <charset val="128"/>
    </font>
    <font>
      <b/>
      <sz val="16"/>
      <color rgb="FFFF0000"/>
      <name val="Meiryo UI"/>
      <family val="3"/>
      <charset val="128"/>
    </font>
    <font>
      <sz val="16"/>
      <name val="ＭＳ Ｐゴシック"/>
      <family val="3"/>
      <charset val="128"/>
    </font>
    <font>
      <b/>
      <sz val="16"/>
      <color rgb="FFFF0000"/>
      <name val="ＭＳ Ｐゴシック"/>
      <family val="3"/>
      <charset val="128"/>
    </font>
    <font>
      <sz val="16"/>
      <color rgb="FFFF0000"/>
      <name val="Meiryo UI"/>
      <family val="3"/>
      <charset val="128"/>
    </font>
    <font>
      <sz val="14"/>
      <name val="Meiryo UI"/>
      <family val="3"/>
      <charset val="128"/>
    </font>
    <font>
      <sz val="12"/>
      <name val="Meiryo UI"/>
      <family val="3"/>
      <charset val="128"/>
    </font>
    <font>
      <sz val="11"/>
      <color indexed="10"/>
      <name val="Meiryo UI"/>
      <family val="3"/>
      <charset val="128"/>
    </font>
    <font>
      <b/>
      <sz val="11"/>
      <color rgb="FFFF0000"/>
      <name val="Meiryo UI"/>
      <family val="3"/>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9"/>
        <bgColor indexed="64"/>
      </patternFill>
    </fill>
  </fills>
  <borders count="3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dashDotDot">
        <color auto="1"/>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s>
  <cellStyleXfs count="10">
    <xf numFmtId="0" fontId="0" fillId="0" borderId="0"/>
    <xf numFmtId="0" fontId="2" fillId="0" borderId="0">
      <alignment vertical="center"/>
    </xf>
    <xf numFmtId="0" fontId="26" fillId="0" borderId="0"/>
    <xf numFmtId="0" fontId="1" fillId="0" borderId="0">
      <alignment vertical="center"/>
    </xf>
    <xf numFmtId="0" fontId="1" fillId="0" borderId="0">
      <alignment vertical="center"/>
    </xf>
    <xf numFmtId="0" fontId="45" fillId="0" borderId="0"/>
    <xf numFmtId="0" fontId="64" fillId="0" borderId="0" applyNumberFormat="0" applyFill="0" applyBorder="0" applyAlignment="0" applyProtection="0">
      <alignment vertical="top"/>
      <protection locked="0"/>
    </xf>
    <xf numFmtId="0" fontId="7" fillId="0" borderId="0">
      <alignment vertical="center"/>
    </xf>
    <xf numFmtId="0" fontId="51" fillId="0" borderId="0">
      <alignment vertical="center"/>
    </xf>
    <xf numFmtId="0" fontId="74" fillId="0" borderId="0" applyNumberFormat="0" applyFill="0" applyBorder="0" applyAlignment="0" applyProtection="0"/>
  </cellStyleXfs>
  <cellXfs count="379">
    <xf numFmtId="0" fontId="0" fillId="0" borderId="0" xfId="0"/>
    <xf numFmtId="0" fontId="0" fillId="0" borderId="0" xfId="0" applyAlignment="1">
      <alignment vertical="center"/>
    </xf>
    <xf numFmtId="0" fontId="16" fillId="2" borderId="0" xfId="1" applyFont="1" applyFill="1" applyBorder="1" applyAlignment="1">
      <alignment vertical="center"/>
    </xf>
    <xf numFmtId="0" fontId="7" fillId="2" borderId="0" xfId="1" applyFont="1" applyFill="1" applyAlignment="1">
      <alignment horizontal="right" vertical="center"/>
    </xf>
    <xf numFmtId="176" fontId="7" fillId="2" borderId="0" xfId="1" applyNumberFormat="1" applyFont="1" applyFill="1" applyAlignment="1">
      <alignment horizontal="center" vertical="center"/>
    </xf>
    <xf numFmtId="0" fontId="10" fillId="2" borderId="6" xfId="1" applyFont="1" applyFill="1" applyBorder="1" applyAlignment="1">
      <alignment vertical="center"/>
    </xf>
    <xf numFmtId="0" fontId="10" fillId="2" borderId="4" xfId="1" applyFont="1" applyFill="1" applyBorder="1" applyAlignment="1">
      <alignment vertical="center"/>
    </xf>
    <xf numFmtId="0" fontId="10" fillId="2" borderId="0" xfId="1" applyFont="1" applyFill="1" applyAlignment="1">
      <alignment horizontal="right" vertical="center"/>
    </xf>
    <xf numFmtId="0" fontId="7" fillId="2" borderId="3" xfId="1" applyFont="1" applyFill="1" applyBorder="1" applyAlignment="1">
      <alignment vertical="center"/>
    </xf>
    <xf numFmtId="0" fontId="19" fillId="2" borderId="0" xfId="0" applyFont="1" applyFill="1" applyBorder="1" applyAlignment="1">
      <alignment horizontal="center" vertical="center"/>
    </xf>
    <xf numFmtId="0" fontId="0" fillId="2" borderId="1" xfId="0" applyFill="1" applyBorder="1" applyAlignment="1">
      <alignment vertical="center"/>
    </xf>
    <xf numFmtId="0" fontId="7" fillId="2" borderId="0" xfId="1" applyFont="1" applyFill="1" applyBorder="1" applyAlignment="1">
      <alignment horizontal="left" vertical="center"/>
    </xf>
    <xf numFmtId="0" fontId="25" fillId="2" borderId="0" xfId="1" applyFont="1" applyFill="1" applyBorder="1" applyAlignment="1">
      <alignment vertical="center"/>
    </xf>
    <xf numFmtId="0" fontId="15" fillId="2" borderId="0" xfId="1" applyFont="1" applyFill="1" applyBorder="1" applyAlignment="1">
      <alignment vertical="center"/>
    </xf>
    <xf numFmtId="0" fontId="7" fillId="2" borderId="0" xfId="1" applyFont="1" applyFill="1" applyBorder="1" applyAlignment="1">
      <alignment vertical="center"/>
    </xf>
    <xf numFmtId="0" fontId="9" fillId="2" borderId="3" xfId="1" applyFont="1" applyFill="1" applyBorder="1" applyAlignment="1">
      <alignment vertical="center"/>
    </xf>
    <xf numFmtId="0" fontId="10" fillId="2" borderId="0" xfId="1" applyFont="1" applyFill="1" applyBorder="1" applyAlignment="1">
      <alignment vertical="center"/>
    </xf>
    <xf numFmtId="0" fontId="7" fillId="2" borderId="7" xfId="1" applyFont="1" applyFill="1" applyBorder="1" applyAlignment="1">
      <alignment vertical="center"/>
    </xf>
    <xf numFmtId="0" fontId="0" fillId="2" borderId="0" xfId="0" applyFill="1" applyBorder="1" applyAlignment="1">
      <alignment vertical="center"/>
    </xf>
    <xf numFmtId="0" fontId="9" fillId="2" borderId="0" xfId="1" applyFont="1" applyFill="1" applyBorder="1" applyAlignment="1">
      <alignment vertical="center"/>
    </xf>
    <xf numFmtId="176" fontId="9" fillId="2" borderId="0" xfId="1" applyNumberFormat="1" applyFont="1" applyFill="1" applyBorder="1" applyAlignment="1">
      <alignment vertical="center"/>
    </xf>
    <xf numFmtId="0" fontId="10" fillId="2" borderId="7" xfId="1" applyFont="1" applyFill="1" applyBorder="1" applyAlignment="1">
      <alignment vertical="center"/>
    </xf>
    <xf numFmtId="0" fontId="10" fillId="2" borderId="5" xfId="1" applyFont="1" applyFill="1" applyBorder="1" applyAlignment="1">
      <alignment vertical="center"/>
    </xf>
    <xf numFmtId="0" fontId="28" fillId="2" borderId="0" xfId="3" applyFont="1" applyFill="1">
      <alignment vertical="center"/>
    </xf>
    <xf numFmtId="0" fontId="28" fillId="6" borderId="0" xfId="3" applyFont="1" applyFill="1">
      <alignment vertical="center"/>
    </xf>
    <xf numFmtId="0" fontId="28" fillId="2" borderId="0" xfId="3" applyFont="1" applyFill="1" applyBorder="1">
      <alignment vertical="center"/>
    </xf>
    <xf numFmtId="0" fontId="28" fillId="2" borderId="0" xfId="3" applyFont="1" applyFill="1" applyAlignment="1">
      <alignment horizontal="right" vertical="center"/>
    </xf>
    <xf numFmtId="0" fontId="25" fillId="2" borderId="0" xfId="3" applyFont="1" applyFill="1" applyBorder="1" applyAlignment="1">
      <alignment vertical="center"/>
    </xf>
    <xf numFmtId="0" fontId="29" fillId="2" borderId="0" xfId="3" applyFont="1" applyFill="1" applyBorder="1" applyAlignment="1">
      <alignment vertical="center"/>
    </xf>
    <xf numFmtId="0" fontId="16" fillId="2" borderId="0" xfId="3" applyFont="1" applyFill="1" applyBorder="1" applyAlignment="1">
      <alignment vertical="center"/>
    </xf>
    <xf numFmtId="0" fontId="16" fillId="2" borderId="1" xfId="3" applyFont="1" applyFill="1" applyBorder="1" applyAlignment="1">
      <alignment vertical="center"/>
    </xf>
    <xf numFmtId="0" fontId="25" fillId="2" borderId="1" xfId="3" applyFont="1" applyFill="1" applyBorder="1" applyAlignment="1">
      <alignment vertical="center"/>
    </xf>
    <xf numFmtId="0" fontId="7" fillId="2" borderId="0" xfId="3" applyFont="1" applyFill="1" applyBorder="1" applyAlignment="1">
      <alignment vertical="center"/>
    </xf>
    <xf numFmtId="0" fontId="31" fillId="2" borderId="0" xfId="3" applyFont="1" applyFill="1" applyAlignment="1">
      <alignment horizontal="right" vertical="center"/>
    </xf>
    <xf numFmtId="0" fontId="1" fillId="2" borderId="0" xfId="3" applyFill="1">
      <alignment vertical="center"/>
    </xf>
    <xf numFmtId="0" fontId="10" fillId="2" borderId="6" xfId="3" applyFont="1" applyFill="1" applyBorder="1" applyAlignment="1">
      <alignment vertical="center"/>
    </xf>
    <xf numFmtId="0" fontId="10" fillId="2" borderId="4" xfId="3" applyFont="1" applyFill="1" applyBorder="1" applyAlignment="1">
      <alignment vertical="center"/>
    </xf>
    <xf numFmtId="0" fontId="10" fillId="2" borderId="4" xfId="3" applyFont="1" applyFill="1" applyBorder="1">
      <alignment vertical="center"/>
    </xf>
    <xf numFmtId="0" fontId="10" fillId="2" borderId="5" xfId="3" applyFont="1" applyFill="1" applyBorder="1" applyAlignment="1">
      <alignment horizontal="right" vertical="center"/>
    </xf>
    <xf numFmtId="0" fontId="10" fillId="2" borderId="0" xfId="3" applyFont="1" applyFill="1">
      <alignment vertical="center"/>
    </xf>
    <xf numFmtId="0" fontId="7" fillId="2" borderId="3" xfId="3" applyFont="1" applyFill="1" applyBorder="1" applyAlignment="1">
      <alignment vertical="center"/>
    </xf>
    <xf numFmtId="0" fontId="7" fillId="2" borderId="1" xfId="3" applyFont="1" applyFill="1" applyBorder="1" applyAlignment="1">
      <alignment vertical="center"/>
    </xf>
    <xf numFmtId="0" fontId="9" fillId="2" borderId="1" xfId="3" applyFont="1" applyFill="1" applyBorder="1" applyAlignment="1">
      <alignment vertical="center"/>
    </xf>
    <xf numFmtId="0" fontId="7" fillId="2" borderId="1" xfId="3" applyFont="1" applyFill="1" applyBorder="1">
      <alignment vertical="center"/>
    </xf>
    <xf numFmtId="0" fontId="7" fillId="2" borderId="2" xfId="3" applyFont="1" applyFill="1" applyBorder="1" applyAlignment="1">
      <alignment horizontal="right" vertical="center"/>
    </xf>
    <xf numFmtId="0" fontId="7" fillId="2" borderId="0" xfId="3" applyFont="1" applyFill="1">
      <alignment vertical="center"/>
    </xf>
    <xf numFmtId="0" fontId="34" fillId="2" borderId="0" xfId="3" applyFont="1" applyFill="1" applyBorder="1">
      <alignment vertical="center"/>
    </xf>
    <xf numFmtId="0" fontId="10" fillId="2" borderId="6" xfId="3" applyFont="1" applyFill="1" applyBorder="1">
      <alignment vertical="center"/>
    </xf>
    <xf numFmtId="0" fontId="32" fillId="2" borderId="4" xfId="3" applyFont="1" applyFill="1" applyBorder="1" applyAlignment="1">
      <alignment vertical="center"/>
    </xf>
    <xf numFmtId="0" fontId="7" fillId="2" borderId="3" xfId="3" applyFont="1" applyFill="1" applyBorder="1">
      <alignment vertical="center"/>
    </xf>
    <xf numFmtId="0" fontId="35" fillId="2" borderId="1" xfId="3" applyFont="1" applyFill="1" applyBorder="1">
      <alignment vertical="center"/>
    </xf>
    <xf numFmtId="0" fontId="32" fillId="2" borderId="1" xfId="3" applyFont="1" applyFill="1" applyBorder="1" applyAlignment="1">
      <alignment vertical="center"/>
    </xf>
    <xf numFmtId="0" fontId="11" fillId="2" borderId="4" xfId="3" applyFont="1" applyFill="1" applyBorder="1">
      <alignment vertical="center"/>
    </xf>
    <xf numFmtId="0" fontId="10" fillId="2" borderId="5" xfId="3" applyFont="1" applyFill="1" applyBorder="1">
      <alignment vertical="center"/>
    </xf>
    <xf numFmtId="0" fontId="10" fillId="2" borderId="0" xfId="3" applyFont="1" applyFill="1" applyBorder="1">
      <alignment vertical="center"/>
    </xf>
    <xf numFmtId="0" fontId="10" fillId="2" borderId="28" xfId="3" applyFont="1" applyFill="1" applyBorder="1" applyAlignment="1">
      <alignment horizontal="right" vertical="center"/>
    </xf>
    <xf numFmtId="0" fontId="7" fillId="2" borderId="7" xfId="3" applyFont="1" applyFill="1" applyBorder="1">
      <alignment vertical="center"/>
    </xf>
    <xf numFmtId="0" fontId="7" fillId="2" borderId="0" xfId="3" applyFont="1" applyFill="1" applyBorder="1">
      <alignment vertical="center"/>
    </xf>
    <xf numFmtId="0" fontId="35" fillId="2" borderId="0" xfId="3" applyFont="1" applyFill="1" applyBorder="1">
      <alignment vertical="center"/>
    </xf>
    <xf numFmtId="0" fontId="36" fillId="2" borderId="0" xfId="3" applyFont="1" applyFill="1" applyBorder="1">
      <alignment vertical="center"/>
    </xf>
    <xf numFmtId="0" fontId="7" fillId="2" borderId="2" xfId="3" applyFont="1" applyFill="1" applyBorder="1">
      <alignment vertical="center"/>
    </xf>
    <xf numFmtId="0" fontId="35" fillId="2" borderId="3" xfId="3" applyFont="1" applyFill="1" applyBorder="1" applyAlignment="1">
      <alignment vertical="center"/>
    </xf>
    <xf numFmtId="0" fontId="24" fillId="2" borderId="1" xfId="3" applyFont="1" applyFill="1" applyBorder="1" applyAlignment="1">
      <alignment vertical="center"/>
    </xf>
    <xf numFmtId="0" fontId="24" fillId="2" borderId="2" xfId="3" applyFont="1" applyFill="1" applyBorder="1" applyAlignment="1">
      <alignment vertical="center"/>
    </xf>
    <xf numFmtId="0" fontId="7" fillId="2" borderId="4" xfId="3" applyFont="1" applyFill="1" applyBorder="1" applyAlignment="1">
      <alignment horizontal="center" vertical="center"/>
    </xf>
    <xf numFmtId="0" fontId="7" fillId="2" borderId="1" xfId="3" applyFont="1" applyFill="1" applyBorder="1" applyAlignment="1">
      <alignment horizontal="center" vertical="center"/>
    </xf>
    <xf numFmtId="0" fontId="35" fillId="2" borderId="1" xfId="3" quotePrefix="1" applyFont="1" applyFill="1" applyBorder="1">
      <alignment vertical="center"/>
    </xf>
    <xf numFmtId="0" fontId="38" fillId="2" borderId="4" xfId="3" applyFont="1" applyFill="1" applyBorder="1">
      <alignment vertical="center"/>
    </xf>
    <xf numFmtId="0" fontId="32" fillId="2" borderId="4" xfId="3" applyFont="1" applyFill="1" applyBorder="1" applyAlignment="1">
      <alignment horizontal="left" vertical="center"/>
    </xf>
    <xf numFmtId="0" fontId="10" fillId="2" borderId="0" xfId="3" applyFont="1" applyFill="1" applyAlignment="1">
      <alignment vertical="center" textRotation="255"/>
    </xf>
    <xf numFmtId="0" fontId="32" fillId="2" borderId="1" xfId="3" applyFont="1" applyFill="1" applyBorder="1" applyAlignment="1">
      <alignment horizontal="left" vertical="center"/>
    </xf>
    <xf numFmtId="0" fontId="10" fillId="2" borderId="28" xfId="3" applyFont="1" applyFill="1" applyBorder="1">
      <alignment vertical="center"/>
    </xf>
    <xf numFmtId="0" fontId="38" fillId="2" borderId="0" xfId="3" applyFont="1" applyFill="1" applyBorder="1">
      <alignment vertical="center"/>
    </xf>
    <xf numFmtId="0" fontId="10" fillId="2" borderId="1" xfId="3" applyFont="1" applyFill="1" applyBorder="1" applyAlignment="1">
      <alignment vertical="center"/>
    </xf>
    <xf numFmtId="0" fontId="12" fillId="2" borderId="6" xfId="3" applyFont="1" applyFill="1" applyBorder="1">
      <alignment vertical="center"/>
    </xf>
    <xf numFmtId="0" fontId="7" fillId="2" borderId="28" xfId="3" applyFont="1" applyFill="1" applyBorder="1">
      <alignment vertical="center"/>
    </xf>
    <xf numFmtId="0" fontId="36" fillId="2" borderId="1" xfId="3" applyFont="1" applyFill="1" applyBorder="1">
      <alignment vertical="center"/>
    </xf>
    <xf numFmtId="0" fontId="7" fillId="2" borderId="28" xfId="3" applyFont="1" applyFill="1" applyBorder="1" applyAlignment="1">
      <alignment horizontal="right" vertical="center"/>
    </xf>
    <xf numFmtId="0" fontId="12" fillId="2" borderId="4" xfId="3" applyFont="1" applyFill="1" applyBorder="1">
      <alignment vertical="center"/>
    </xf>
    <xf numFmtId="0" fontId="9" fillId="2" borderId="3" xfId="3" applyFont="1" applyFill="1" applyBorder="1">
      <alignment vertical="center"/>
    </xf>
    <xf numFmtId="0" fontId="9" fillId="2" borderId="1" xfId="3" applyFont="1" applyFill="1" applyBorder="1">
      <alignment vertical="center"/>
    </xf>
    <xf numFmtId="0" fontId="37" fillId="2" borderId="4" xfId="3" applyFont="1" applyFill="1" applyBorder="1" applyAlignment="1">
      <alignment vertical="center"/>
    </xf>
    <xf numFmtId="0" fontId="37" fillId="3" borderId="4" xfId="3" applyFont="1" applyFill="1" applyBorder="1" applyAlignment="1">
      <alignment vertical="center"/>
    </xf>
    <xf numFmtId="0" fontId="37" fillId="2" borderId="5" xfId="3" applyFont="1" applyFill="1" applyBorder="1" applyAlignment="1">
      <alignment vertical="center"/>
    </xf>
    <xf numFmtId="0" fontId="9" fillId="2" borderId="1" xfId="3" quotePrefix="1" applyFont="1" applyFill="1" applyBorder="1" applyAlignment="1">
      <alignment horizontal="left" vertical="center"/>
    </xf>
    <xf numFmtId="0" fontId="37" fillId="2" borderId="1" xfId="3" applyFont="1" applyFill="1" applyBorder="1" applyAlignment="1">
      <alignment vertical="center"/>
    </xf>
    <xf numFmtId="0" fontId="37" fillId="3" borderId="1" xfId="3" applyFont="1" applyFill="1" applyBorder="1" applyAlignment="1">
      <alignment vertical="center"/>
    </xf>
    <xf numFmtId="0" fontId="37" fillId="2" borderId="2" xfId="3" applyFont="1" applyFill="1" applyBorder="1" applyAlignment="1">
      <alignment vertical="center"/>
    </xf>
    <xf numFmtId="0" fontId="40" fillId="2" borderId="0" xfId="3" applyFont="1" applyFill="1">
      <alignment vertical="center"/>
    </xf>
    <xf numFmtId="0" fontId="12" fillId="2" borderId="5" xfId="3" applyFont="1" applyFill="1" applyBorder="1">
      <alignment vertical="center"/>
    </xf>
    <xf numFmtId="0" fontId="12" fillId="2" borderId="0" xfId="3" applyFont="1" applyFill="1" applyBorder="1">
      <alignment vertical="center"/>
    </xf>
    <xf numFmtId="0" fontId="12" fillId="4" borderId="0" xfId="3" applyFont="1" applyFill="1">
      <alignment vertical="center"/>
    </xf>
    <xf numFmtId="0" fontId="41" fillId="4" borderId="4" xfId="3" applyFont="1" applyFill="1" applyBorder="1" applyAlignment="1">
      <alignment horizontal="center" vertical="center"/>
    </xf>
    <xf numFmtId="0" fontId="41" fillId="2" borderId="4" xfId="3" applyFont="1" applyFill="1" applyBorder="1" applyAlignment="1">
      <alignment vertical="center"/>
    </xf>
    <xf numFmtId="0" fontId="37" fillId="4" borderId="4" xfId="3" applyFont="1" applyFill="1" applyBorder="1" applyAlignment="1">
      <alignment vertical="center"/>
    </xf>
    <xf numFmtId="0" fontId="9" fillId="2" borderId="2" xfId="3" applyFont="1" applyFill="1" applyBorder="1">
      <alignment vertical="center"/>
    </xf>
    <xf numFmtId="0" fontId="9" fillId="4" borderId="1" xfId="3" applyFont="1" applyFill="1" applyBorder="1">
      <alignment vertical="center"/>
    </xf>
    <xf numFmtId="0" fontId="41" fillId="4" borderId="1" xfId="3" applyFont="1" applyFill="1" applyBorder="1" applyAlignment="1">
      <alignment horizontal="center" vertical="center"/>
    </xf>
    <xf numFmtId="0" fontId="0" fillId="0" borderId="1" xfId="0" applyBorder="1" applyAlignment="1">
      <alignment vertical="center"/>
    </xf>
    <xf numFmtId="0" fontId="37" fillId="4" borderId="1" xfId="3" applyFont="1" applyFill="1" applyBorder="1" applyAlignment="1">
      <alignment vertical="center"/>
    </xf>
    <xf numFmtId="0" fontId="7" fillId="4" borderId="1" xfId="3" applyFont="1" applyFill="1" applyBorder="1" applyAlignment="1">
      <alignment vertical="center"/>
    </xf>
    <xf numFmtId="0" fontId="7" fillId="2" borderId="1" xfId="3" applyFont="1" applyFill="1" applyBorder="1" applyAlignment="1">
      <alignment horizontal="right" vertical="center"/>
    </xf>
    <xf numFmtId="0" fontId="10" fillId="2" borderId="7" xfId="3" applyFont="1" applyFill="1" applyBorder="1">
      <alignment vertical="center"/>
    </xf>
    <xf numFmtId="0" fontId="13" fillId="2" borderId="0" xfId="3" applyFont="1" applyFill="1" applyBorder="1">
      <alignment vertical="center"/>
    </xf>
    <xf numFmtId="0" fontId="37" fillId="4" borderId="1" xfId="3" applyFont="1" applyFill="1" applyBorder="1" applyAlignment="1">
      <alignment horizontal="left" vertical="center"/>
    </xf>
    <xf numFmtId="0" fontId="0" fillId="0" borderId="1" xfId="0" applyFill="1" applyBorder="1" applyAlignment="1">
      <alignment vertical="center"/>
    </xf>
    <xf numFmtId="0" fontId="9" fillId="2" borderId="2" xfId="3" applyFont="1" applyFill="1" applyBorder="1" applyAlignment="1">
      <alignment horizontal="right" vertical="center"/>
    </xf>
    <xf numFmtId="0" fontId="13" fillId="2" borderId="4" xfId="3" applyFont="1" applyFill="1" applyBorder="1">
      <alignment vertical="center"/>
    </xf>
    <xf numFmtId="0" fontId="7" fillId="4" borderId="0" xfId="3" applyFont="1" applyFill="1" applyBorder="1" applyAlignment="1">
      <alignment horizontal="right" vertical="center"/>
    </xf>
    <xf numFmtId="0" fontId="7" fillId="2" borderId="0" xfId="3" applyFont="1" applyFill="1" applyBorder="1" applyAlignment="1">
      <alignment horizontal="right" vertical="center"/>
    </xf>
    <xf numFmtId="0" fontId="9" fillId="2" borderId="2" xfId="3" applyFont="1" applyFill="1" applyBorder="1" applyAlignment="1">
      <alignment vertical="center"/>
    </xf>
    <xf numFmtId="0" fontId="10" fillId="4" borderId="4" xfId="3" applyFont="1" applyFill="1" applyBorder="1">
      <alignment vertical="center"/>
    </xf>
    <xf numFmtId="0" fontId="10" fillId="4" borderId="0" xfId="3" applyFont="1" applyFill="1" applyBorder="1">
      <alignment vertical="center"/>
    </xf>
    <xf numFmtId="0" fontId="12" fillId="2" borderId="4" xfId="3" applyFont="1" applyFill="1" applyBorder="1" applyAlignment="1"/>
    <xf numFmtId="0" fontId="40" fillId="2" borderId="3" xfId="3" applyFont="1" applyFill="1" applyBorder="1" applyAlignment="1">
      <alignment horizontal="right" vertical="center"/>
    </xf>
    <xf numFmtId="0" fontId="43" fillId="2" borderId="1" xfId="3" applyFont="1" applyFill="1" applyBorder="1" applyAlignment="1">
      <alignment vertical="center"/>
    </xf>
    <xf numFmtId="0" fontId="1" fillId="2" borderId="0" xfId="3" applyFont="1" applyFill="1">
      <alignment vertical="center"/>
    </xf>
    <xf numFmtId="0" fontId="1" fillId="2" borderId="7" xfId="3" applyFont="1" applyFill="1" applyBorder="1">
      <alignment vertical="center"/>
    </xf>
    <xf numFmtId="0" fontId="1" fillId="2" borderId="28" xfId="3" applyFont="1" applyFill="1" applyBorder="1">
      <alignment vertical="center"/>
    </xf>
    <xf numFmtId="0" fontId="1" fillId="2" borderId="3" xfId="3" applyFont="1" applyFill="1" applyBorder="1">
      <alignment vertical="center"/>
    </xf>
    <xf numFmtId="0" fontId="1" fillId="2" borderId="2" xfId="3" applyFont="1" applyFill="1" applyBorder="1">
      <alignment vertical="center"/>
    </xf>
    <xf numFmtId="0" fontId="10" fillId="2" borderId="0" xfId="3" applyFont="1" applyFill="1" applyAlignment="1">
      <alignment horizontal="right" vertical="center"/>
    </xf>
    <xf numFmtId="0" fontId="10" fillId="0" borderId="0" xfId="4" applyFont="1" applyFill="1">
      <alignment vertical="center"/>
    </xf>
    <xf numFmtId="0" fontId="10" fillId="0" borderId="0" xfId="4" applyFont="1" applyFill="1" applyBorder="1">
      <alignment vertical="center"/>
    </xf>
    <xf numFmtId="0" fontId="10" fillId="0" borderId="0" xfId="4" applyFont="1" applyFill="1" applyAlignment="1">
      <alignment horizontal="right" vertical="center"/>
    </xf>
    <xf numFmtId="0" fontId="10" fillId="2" borderId="0" xfId="4" applyFont="1" applyFill="1">
      <alignment vertical="center"/>
    </xf>
    <xf numFmtId="0" fontId="28" fillId="0" borderId="0" xfId="4" applyFont="1" applyFill="1" applyAlignment="1">
      <alignment vertical="center"/>
    </xf>
    <xf numFmtId="0" fontId="28" fillId="0" borderId="0" xfId="4" applyFont="1" applyFill="1" applyBorder="1" applyAlignment="1">
      <alignment vertical="center"/>
    </xf>
    <xf numFmtId="0" fontId="44" fillId="0" borderId="0" xfId="4" applyFont="1" applyFill="1" applyAlignment="1">
      <alignment vertical="center"/>
    </xf>
    <xf numFmtId="0" fontId="15" fillId="0" borderId="0" xfId="4" applyFont="1" applyFill="1" applyAlignment="1">
      <alignment vertical="center"/>
    </xf>
    <xf numFmtId="0" fontId="0" fillId="3" borderId="9" xfId="0" applyFill="1" applyBorder="1" applyAlignment="1">
      <alignment vertical="center"/>
    </xf>
    <xf numFmtId="0" fontId="45" fillId="0" borderId="0" xfId="0" applyFont="1" applyAlignment="1">
      <alignment vertical="center"/>
    </xf>
    <xf numFmtId="0" fontId="0" fillId="0" borderId="0" xfId="0" applyFill="1" applyBorder="1" applyAlignment="1">
      <alignment vertical="center"/>
    </xf>
    <xf numFmtId="0" fontId="14" fillId="0" borderId="0" xfId="0" applyFont="1" applyAlignment="1">
      <alignment vertical="center"/>
    </xf>
    <xf numFmtId="0" fontId="4" fillId="0" borderId="0" xfId="0" applyFont="1" applyAlignment="1">
      <alignment vertical="center"/>
    </xf>
    <xf numFmtId="0" fontId="46" fillId="0" borderId="0" xfId="0" applyFont="1" applyAlignment="1">
      <alignment vertical="center"/>
    </xf>
    <xf numFmtId="0" fontId="48" fillId="0" borderId="0" xfId="0" applyFont="1" applyAlignment="1">
      <alignment horizontal="left" vertical="center"/>
    </xf>
    <xf numFmtId="0" fontId="0" fillId="4" borderId="9" xfId="0" applyFill="1" applyBorder="1" applyAlignment="1">
      <alignment vertical="center"/>
    </xf>
    <xf numFmtId="0" fontId="47" fillId="0" borderId="0" xfId="0" applyFont="1" applyAlignment="1">
      <alignment vertical="center"/>
    </xf>
    <xf numFmtId="0" fontId="49" fillId="0" borderId="0" xfId="0" applyFont="1" applyAlignment="1">
      <alignment vertical="center"/>
    </xf>
    <xf numFmtId="0" fontId="45" fillId="0" borderId="0" xfId="0" applyFont="1" applyAlignment="1">
      <alignment horizontal="left" vertical="center"/>
    </xf>
    <xf numFmtId="0" fontId="1" fillId="2" borderId="0" xfId="3" applyFill="1" applyAlignment="1">
      <alignment horizontal="right" vertical="center"/>
    </xf>
    <xf numFmtId="0" fontId="20" fillId="2" borderId="0" xfId="4" applyFont="1" applyFill="1">
      <alignment vertical="center"/>
    </xf>
    <xf numFmtId="0" fontId="20" fillId="2" borderId="0" xfId="4" applyFont="1" applyFill="1" applyBorder="1">
      <alignment vertical="center"/>
    </xf>
    <xf numFmtId="0" fontId="19" fillId="0" borderId="0" xfId="5" applyFont="1" applyBorder="1" applyAlignment="1">
      <alignment horizontal="center" vertical="center"/>
    </xf>
    <xf numFmtId="0" fontId="19" fillId="0" borderId="0" xfId="5" applyFont="1" applyBorder="1" applyAlignment="1">
      <alignment vertical="center"/>
    </xf>
    <xf numFmtId="0" fontId="55" fillId="0" borderId="0" xfId="5" applyFont="1" applyBorder="1" applyAlignment="1">
      <alignment horizontal="left" vertical="center"/>
    </xf>
    <xf numFmtId="0" fontId="56" fillId="0" borderId="0" xfId="5" applyFont="1" applyBorder="1" applyAlignment="1">
      <alignment horizontal="center" vertical="center"/>
    </xf>
    <xf numFmtId="0" fontId="57" fillId="0" borderId="0" xfId="5" applyFont="1" applyAlignment="1">
      <alignment vertical="center"/>
    </xf>
    <xf numFmtId="0" fontId="57" fillId="0" borderId="0" xfId="5" applyFont="1" applyFill="1" applyAlignment="1">
      <alignment horizontal="center" vertical="center"/>
    </xf>
    <xf numFmtId="0" fontId="57" fillId="0" borderId="0" xfId="5" applyFont="1" applyFill="1" applyAlignment="1">
      <alignment vertical="center"/>
    </xf>
    <xf numFmtId="0" fontId="58" fillId="4" borderId="9" xfId="5" applyFont="1" applyFill="1" applyBorder="1" applyAlignment="1">
      <alignment vertical="center"/>
    </xf>
    <xf numFmtId="0" fontId="58" fillId="0" borderId="9" xfId="5" applyFont="1" applyFill="1" applyBorder="1" applyAlignment="1">
      <alignment vertical="center"/>
    </xf>
    <xf numFmtId="0" fontId="60" fillId="0" borderId="0" xfId="5" applyFont="1" applyBorder="1" applyAlignment="1">
      <alignment vertical="center"/>
    </xf>
    <xf numFmtId="0" fontId="61" fillId="0" borderId="7" xfId="0" applyFont="1" applyBorder="1" applyAlignment="1"/>
    <xf numFmtId="0" fontId="61" fillId="0" borderId="0" xfId="5" applyFont="1" applyFill="1" applyBorder="1" applyAlignment="1">
      <alignment vertical="center"/>
    </xf>
    <xf numFmtId="0" fontId="62" fillId="0" borderId="0" xfId="5" applyFont="1" applyBorder="1" applyAlignment="1">
      <alignment vertical="center"/>
    </xf>
    <xf numFmtId="0" fontId="61" fillId="0" borderId="0" xfId="5" applyFont="1" applyBorder="1" applyAlignment="1">
      <alignment vertical="center"/>
    </xf>
    <xf numFmtId="0" fontId="58" fillId="4" borderId="9" xfId="5" applyFont="1" applyFill="1" applyBorder="1" applyAlignment="1">
      <alignment horizontal="left" vertical="center"/>
    </xf>
    <xf numFmtId="0" fontId="58" fillId="0" borderId="9" xfId="5" applyFont="1" applyFill="1" applyBorder="1" applyAlignment="1">
      <alignment horizontal="left" vertical="center"/>
    </xf>
    <xf numFmtId="0" fontId="63" fillId="0" borderId="7" xfId="0" applyFont="1" applyBorder="1" applyAlignment="1"/>
    <xf numFmtId="0" fontId="65" fillId="0" borderId="0" xfId="5" applyFont="1" applyBorder="1" applyAlignment="1">
      <alignment vertical="center"/>
    </xf>
    <xf numFmtId="0" fontId="19" fillId="0" borderId="0" xfId="5" applyFont="1" applyFill="1" applyBorder="1" applyAlignment="1">
      <alignment horizontal="center" vertical="center"/>
    </xf>
    <xf numFmtId="0" fontId="19" fillId="0" borderId="0" xfId="5" applyFont="1" applyFill="1" applyBorder="1" applyAlignment="1">
      <alignment vertical="center"/>
    </xf>
    <xf numFmtId="0" fontId="58" fillId="0" borderId="0" xfId="5" applyFont="1" applyBorder="1" applyAlignment="1">
      <alignment vertical="center"/>
    </xf>
    <xf numFmtId="0" fontId="58" fillId="0" borderId="0" xfId="5" applyFont="1" applyBorder="1" applyAlignment="1">
      <alignment horizontal="center" vertical="center"/>
    </xf>
    <xf numFmtId="0" fontId="69" fillId="0" borderId="0" xfId="5" applyFont="1" applyBorder="1" applyAlignment="1">
      <alignment vertical="center"/>
    </xf>
    <xf numFmtId="0" fontId="58" fillId="0" borderId="0" xfId="5" applyFont="1" applyFill="1" applyBorder="1" applyAlignment="1">
      <alignment horizontal="center" vertical="center"/>
    </xf>
    <xf numFmtId="0" fontId="69" fillId="0" borderId="0" xfId="5" applyFont="1" applyFill="1" applyBorder="1" applyAlignment="1">
      <alignment vertical="center"/>
    </xf>
    <xf numFmtId="0" fontId="58" fillId="0" borderId="9" xfId="5" applyFont="1" applyFill="1" applyBorder="1" applyAlignment="1">
      <alignment horizontal="center" vertical="center"/>
    </xf>
    <xf numFmtId="0" fontId="58" fillId="4" borderId="9" xfId="5" applyFont="1" applyFill="1" applyBorder="1" applyAlignment="1">
      <alignment horizontal="center" vertical="center"/>
    </xf>
    <xf numFmtId="0" fontId="58" fillId="4" borderId="9" xfId="5" applyFont="1" applyFill="1" applyBorder="1" applyAlignment="1">
      <alignment horizontal="center" vertical="center" wrapText="1"/>
    </xf>
    <xf numFmtId="0" fontId="70" fillId="4" borderId="9" xfId="5" applyFont="1" applyFill="1" applyBorder="1" applyAlignment="1">
      <alignment horizontal="center" vertical="center"/>
    </xf>
    <xf numFmtId="0" fontId="58" fillId="3" borderId="9" xfId="5" applyFont="1" applyFill="1" applyBorder="1" applyAlignment="1">
      <alignment horizontal="center" vertical="center"/>
    </xf>
    <xf numFmtId="0" fontId="58" fillId="3" borderId="9" xfId="5" applyFont="1" applyFill="1" applyBorder="1" applyAlignment="1">
      <alignment horizontal="center" vertical="center" wrapText="1"/>
    </xf>
    <xf numFmtId="0" fontId="70" fillId="0" borderId="9" xfId="5" applyFont="1" applyBorder="1" applyAlignment="1">
      <alignment horizontal="center" vertical="center"/>
    </xf>
    <xf numFmtId="0" fontId="20" fillId="0" borderId="9" xfId="7" applyFont="1" applyBorder="1" applyAlignment="1">
      <alignment horizontal="left" vertical="center"/>
    </xf>
    <xf numFmtId="0" fontId="19" fillId="0" borderId="9" xfId="8" applyFont="1" applyBorder="1" applyAlignment="1">
      <alignment horizontal="left" vertical="center"/>
    </xf>
    <xf numFmtId="0" fontId="72" fillId="0" borderId="0" xfId="5" applyFont="1" applyBorder="1" applyAlignment="1">
      <alignment horizontal="center" vertical="center"/>
    </xf>
    <xf numFmtId="49" fontId="19" fillId="0" borderId="9" xfId="8" applyNumberFormat="1" applyFont="1" applyBorder="1" applyAlignment="1">
      <alignment horizontal="left" vertical="center"/>
    </xf>
    <xf numFmtId="0" fontId="7" fillId="2" borderId="1" xfId="1" applyFont="1" applyFill="1" applyBorder="1" applyAlignment="1">
      <alignment vertical="center"/>
    </xf>
    <xf numFmtId="0" fontId="7" fillId="2" borderId="2" xfId="1" applyFont="1" applyFill="1" applyBorder="1" applyAlignment="1">
      <alignment vertical="center"/>
    </xf>
    <xf numFmtId="0" fontId="9" fillId="2" borderId="1" xfId="1" applyFont="1" applyFill="1" applyBorder="1" applyAlignment="1">
      <alignment vertical="center"/>
    </xf>
    <xf numFmtId="0" fontId="7" fillId="2" borderId="0" xfId="1" applyFont="1" applyFill="1" applyBorder="1" applyAlignment="1">
      <alignment horizontal="center" vertical="center"/>
    </xf>
    <xf numFmtId="0" fontId="73" fillId="2" borderId="0" xfId="4" applyFont="1" applyFill="1">
      <alignment vertical="center"/>
    </xf>
    <xf numFmtId="0" fontId="58" fillId="0" borderId="0" xfId="5" applyFont="1" applyFill="1" applyBorder="1" applyAlignment="1">
      <alignment vertical="center"/>
    </xf>
    <xf numFmtId="0" fontId="19" fillId="0" borderId="8" xfId="8" applyFont="1" applyBorder="1" applyAlignment="1">
      <alignment horizontal="left" vertical="center"/>
    </xf>
    <xf numFmtId="0" fontId="58" fillId="0" borderId="8" xfId="8" applyFont="1" applyBorder="1" applyAlignment="1">
      <alignment horizontal="left" vertical="center"/>
    </xf>
    <xf numFmtId="0" fontId="58" fillId="0" borderId="26" xfId="8" applyFont="1" applyBorder="1" applyAlignment="1">
      <alignment horizontal="left" vertical="center"/>
    </xf>
    <xf numFmtId="14" fontId="19" fillId="0" borderId="9" xfId="8" applyNumberFormat="1" applyFont="1" applyBorder="1" applyAlignment="1">
      <alignment horizontal="left" vertical="center"/>
    </xf>
    <xf numFmtId="0" fontId="18" fillId="2" borderId="0" xfId="1" applyFont="1" applyFill="1" applyAlignment="1">
      <alignment vertical="center"/>
    </xf>
    <xf numFmtId="0" fontId="18" fillId="2" borderId="0" xfId="1" applyFont="1" applyFill="1" applyBorder="1" applyAlignment="1">
      <alignment vertical="center"/>
    </xf>
    <xf numFmtId="0" fontId="19" fillId="0" borderId="0" xfId="0" applyFont="1" applyBorder="1" applyAlignment="1">
      <alignment vertical="center"/>
    </xf>
    <xf numFmtId="0" fontId="20" fillId="2" borderId="0" xfId="1" applyFont="1" applyFill="1" applyBorder="1" applyAlignment="1">
      <alignment vertical="center"/>
    </xf>
    <xf numFmtId="0" fontId="7" fillId="2" borderId="0" xfId="1" applyFont="1" applyFill="1" applyAlignment="1">
      <alignment vertical="center"/>
    </xf>
    <xf numFmtId="0" fontId="20" fillId="2" borderId="0" xfId="1" applyFont="1" applyFill="1" applyAlignment="1">
      <alignment vertical="center"/>
    </xf>
    <xf numFmtId="0" fontId="21" fillId="2" borderId="0" xfId="1" applyFont="1" applyFill="1" applyAlignment="1">
      <alignment vertical="center"/>
    </xf>
    <xf numFmtId="0" fontId="12" fillId="2" borderId="6" xfId="1" applyFont="1" applyFill="1" applyBorder="1" applyAlignment="1">
      <alignment vertical="center"/>
    </xf>
    <xf numFmtId="0" fontId="12" fillId="2" borderId="0" xfId="1" applyFont="1" applyFill="1" applyBorder="1" applyAlignment="1">
      <alignment vertical="center"/>
    </xf>
    <xf numFmtId="0" fontId="12" fillId="2" borderId="4" xfId="1" applyFont="1" applyFill="1" applyBorder="1" applyAlignment="1">
      <alignment vertical="center"/>
    </xf>
    <xf numFmtId="0" fontId="12" fillId="2" borderId="5" xfId="1" applyFont="1" applyFill="1" applyBorder="1" applyAlignment="1">
      <alignment vertical="center"/>
    </xf>
    <xf numFmtId="0" fontId="12" fillId="2" borderId="7" xfId="1" applyFont="1" applyFill="1" applyBorder="1" applyAlignment="1">
      <alignment vertical="center"/>
    </xf>
    <xf numFmtId="0" fontId="13" fillId="2" borderId="0" xfId="1" applyFont="1" applyFill="1" applyBorder="1" applyAlignment="1">
      <alignment vertical="center"/>
    </xf>
    <xf numFmtId="0" fontId="9" fillId="2" borderId="7" xfId="1" applyFont="1" applyFill="1" applyBorder="1" applyAlignment="1">
      <alignment vertical="center"/>
    </xf>
    <xf numFmtId="0" fontId="17" fillId="2" borderId="0" xfId="1" applyFont="1" applyFill="1" applyBorder="1" applyAlignment="1">
      <alignment vertical="center"/>
    </xf>
    <xf numFmtId="0" fontId="11" fillId="2" borderId="0" xfId="1" applyFont="1" applyFill="1" applyBorder="1" applyAlignment="1">
      <alignment vertical="center"/>
    </xf>
    <xf numFmtId="0" fontId="10" fillId="2" borderId="0" xfId="1" applyFont="1" applyFill="1" applyAlignment="1">
      <alignment vertical="center"/>
    </xf>
    <xf numFmtId="0" fontId="17" fillId="2" borderId="0" xfId="1" applyFont="1" applyFill="1" applyAlignment="1">
      <alignment vertical="center"/>
    </xf>
    <xf numFmtId="0" fontId="7" fillId="2" borderId="29" xfId="1" applyFont="1" applyFill="1" applyBorder="1" applyAlignment="1">
      <alignment vertical="center"/>
    </xf>
    <xf numFmtId="0" fontId="10" fillId="2" borderId="28" xfId="1" applyFont="1" applyFill="1" applyBorder="1" applyAlignment="1">
      <alignment vertical="center"/>
    </xf>
    <xf numFmtId="0" fontId="7" fillId="2" borderId="28" xfId="1" applyFont="1" applyFill="1" applyBorder="1" applyAlignment="1">
      <alignment vertical="center"/>
    </xf>
    <xf numFmtId="0" fontId="19" fillId="0" borderId="7" xfId="5" applyFont="1" applyFill="1" applyBorder="1" applyAlignment="1">
      <alignment vertical="center"/>
    </xf>
    <xf numFmtId="0" fontId="0" fillId="0" borderId="0" xfId="0" applyFill="1" applyAlignment="1">
      <alignment horizontal="left" vertical="center"/>
    </xf>
    <xf numFmtId="49" fontId="0" fillId="0" borderId="0" xfId="0" applyNumberFormat="1" applyFill="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49" fontId="0" fillId="0" borderId="0" xfId="0" applyNumberFormat="1" applyAlignment="1">
      <alignment horizontal="left" vertical="center"/>
    </xf>
    <xf numFmtId="0" fontId="14" fillId="0" borderId="0" xfId="0" applyFont="1" applyAlignment="1">
      <alignment horizontal="left" vertical="center"/>
    </xf>
    <xf numFmtId="0" fontId="0" fillId="0" borderId="11" xfId="0" applyBorder="1" applyAlignment="1">
      <alignment horizontal="left" vertical="center"/>
    </xf>
    <xf numFmtId="0" fontId="0" fillId="3" borderId="12" xfId="0" applyFill="1" applyBorder="1" applyAlignment="1">
      <alignment horizontal="left" vertical="center" wrapText="1"/>
    </xf>
    <xf numFmtId="0" fontId="0" fillId="4" borderId="13" xfId="0" applyFill="1" applyBorder="1" applyAlignment="1">
      <alignment horizontal="left" vertical="center" wrapText="1"/>
    </xf>
    <xf numFmtId="0" fontId="0" fillId="3" borderId="12" xfId="0" applyFill="1" applyBorder="1" applyAlignment="1">
      <alignment horizontal="left" vertical="center"/>
    </xf>
    <xf numFmtId="49" fontId="0" fillId="3" borderId="12" xfId="0" applyNumberFormat="1" applyFill="1" applyBorder="1" applyAlignment="1">
      <alignment horizontal="left" vertical="center"/>
    </xf>
    <xf numFmtId="0" fontId="0" fillId="4" borderId="12" xfId="0" applyFill="1" applyBorder="1" applyAlignment="1">
      <alignment horizontal="left" vertical="center"/>
    </xf>
    <xf numFmtId="0" fontId="0" fillId="4" borderId="12" xfId="0" applyFill="1" applyBorder="1" applyAlignment="1">
      <alignment horizontal="left" vertical="center" wrapText="1"/>
    </xf>
    <xf numFmtId="0" fontId="0" fillId="4" borderId="23" xfId="0" applyFill="1" applyBorder="1" applyAlignment="1">
      <alignment horizontal="left" vertical="center" wrapText="1"/>
    </xf>
    <xf numFmtId="0" fontId="0" fillId="4" borderId="32" xfId="0" applyFill="1" applyBorder="1" applyAlignment="1">
      <alignment horizontal="left" vertical="center" wrapText="1"/>
    </xf>
    <xf numFmtId="0" fontId="0" fillId="5" borderId="13" xfId="0" applyFill="1" applyBorder="1" applyAlignment="1">
      <alignment horizontal="left" vertical="center" wrapText="1"/>
    </xf>
    <xf numFmtId="0" fontId="0" fillId="4" borderId="14" xfId="0" applyFill="1" applyBorder="1" applyAlignment="1">
      <alignment horizontal="left" vertical="center" wrapText="1"/>
    </xf>
    <xf numFmtId="0" fontId="0" fillId="0" borderId="15" xfId="0" applyBorder="1" applyAlignment="1">
      <alignment horizontal="left" vertical="center"/>
    </xf>
    <xf numFmtId="178" fontId="0" fillId="0" borderId="2" xfId="0" applyNumberFormat="1" applyBorder="1" applyAlignment="1">
      <alignment horizontal="left" vertical="center"/>
    </xf>
    <xf numFmtId="0" fontId="0" fillId="0" borderId="10" xfId="0" applyBorder="1" applyAlignment="1">
      <alignment horizontal="left" vertical="center" wrapText="1"/>
    </xf>
    <xf numFmtId="0" fontId="0" fillId="0" borderId="3" xfId="0" applyBorder="1" applyAlignment="1">
      <alignment horizontal="left" vertical="center"/>
    </xf>
    <xf numFmtId="0" fontId="0" fillId="0" borderId="10" xfId="0" applyBorder="1" applyAlignment="1">
      <alignment horizontal="left" vertical="center"/>
    </xf>
    <xf numFmtId="0" fontId="0" fillId="0" borderId="10" xfId="0" applyNumberFormat="1"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vertical="center"/>
    </xf>
    <xf numFmtId="14" fontId="0" fillId="0" borderId="25" xfId="0" applyNumberFormat="1" applyBorder="1" applyAlignment="1">
      <alignment horizontal="left" vertical="center"/>
    </xf>
    <xf numFmtId="0" fontId="0" fillId="0" borderId="33" xfId="0" applyBorder="1" applyAlignment="1">
      <alignment horizontal="left" vertical="center"/>
    </xf>
    <xf numFmtId="177" fontId="0" fillId="0" borderId="3" xfId="0" applyNumberFormat="1"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xf>
    <xf numFmtId="0" fontId="0" fillId="0" borderId="9" xfId="0" applyBorder="1" applyAlignment="1">
      <alignment horizontal="left" vertical="center"/>
    </xf>
    <xf numFmtId="49" fontId="0" fillId="0" borderId="9" xfId="0" applyNumberFormat="1" applyBorder="1" applyAlignment="1">
      <alignment horizontal="left" vertical="center"/>
    </xf>
    <xf numFmtId="0" fontId="0" fillId="0" borderId="8" xfId="0" applyBorder="1" applyAlignment="1">
      <alignment horizontal="left" vertical="center"/>
    </xf>
    <xf numFmtId="49" fontId="0" fillId="0" borderId="10" xfId="0" applyNumberFormat="1" applyBorder="1" applyAlignment="1">
      <alignment horizontal="left" vertical="center"/>
    </xf>
    <xf numFmtId="14" fontId="0" fillId="0" borderId="9" xfId="0" applyNumberFormat="1"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178" fontId="0" fillId="0" borderId="26" xfId="0" applyNumberFormat="1" applyBorder="1" applyAlignment="1">
      <alignment horizontal="left" vertical="center"/>
    </xf>
    <xf numFmtId="0" fontId="0" fillId="2" borderId="17" xfId="0" applyFill="1" applyBorder="1" applyAlignment="1">
      <alignment horizontal="left" vertical="center"/>
    </xf>
    <xf numFmtId="0" fontId="0" fillId="0" borderId="19" xfId="0" applyBorder="1" applyAlignment="1">
      <alignment horizontal="left" vertical="center"/>
    </xf>
    <xf numFmtId="178" fontId="0" fillId="0" borderId="27" xfId="0" applyNumberFormat="1" applyBorder="1" applyAlignment="1">
      <alignment horizontal="left" vertical="center"/>
    </xf>
    <xf numFmtId="0" fontId="0" fillId="0" borderId="20" xfId="0" applyBorder="1" applyAlignment="1">
      <alignment horizontal="left" vertical="center"/>
    </xf>
    <xf numFmtId="49" fontId="0" fillId="0" borderId="20" xfId="0" applyNumberFormat="1"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177" fontId="0" fillId="0" borderId="9" xfId="0" applyNumberFormat="1" applyBorder="1" applyAlignment="1">
      <alignment horizontal="left" vertical="center"/>
    </xf>
    <xf numFmtId="0" fontId="0" fillId="0" borderId="22" xfId="0" applyBorder="1" applyAlignment="1">
      <alignment horizontal="left" vertical="center"/>
    </xf>
    <xf numFmtId="0" fontId="0" fillId="0" borderId="0" xfId="0" applyNumberFormat="1" applyAlignment="1">
      <alignment horizontal="left" vertical="center"/>
    </xf>
    <xf numFmtId="49" fontId="74" fillId="0" borderId="9" xfId="9" applyNumberFormat="1" applyFill="1" applyBorder="1" applyAlignment="1">
      <alignment vertical="center"/>
    </xf>
    <xf numFmtId="0" fontId="56" fillId="4" borderId="9" xfId="5" applyFont="1" applyFill="1" applyBorder="1" applyAlignment="1">
      <alignment horizontal="center" vertical="center"/>
    </xf>
    <xf numFmtId="0" fontId="56" fillId="3" borderId="9" xfId="5" applyFont="1" applyFill="1" applyBorder="1" applyAlignment="1">
      <alignment horizontal="center" vertical="center"/>
    </xf>
    <xf numFmtId="0" fontId="59" fillId="0" borderId="6" xfId="5" applyFont="1" applyBorder="1" applyAlignment="1">
      <alignment vertical="top"/>
    </xf>
    <xf numFmtId="0" fontId="0" fillId="0" borderId="4" xfId="0" applyBorder="1" applyAlignment="1"/>
    <xf numFmtId="0" fontId="0" fillId="0" borderId="5" xfId="0" applyBorder="1" applyAlignment="1"/>
    <xf numFmtId="0" fontId="0" fillId="0" borderId="7" xfId="0" applyBorder="1" applyAlignment="1"/>
    <xf numFmtId="0" fontId="0" fillId="0" borderId="0" xfId="0" applyAlignment="1"/>
    <xf numFmtId="0" fontId="0" fillId="0" borderId="28" xfId="0" applyBorder="1" applyAlignment="1"/>
    <xf numFmtId="0" fontId="0" fillId="0" borderId="3" xfId="0" applyBorder="1" applyAlignment="1"/>
    <xf numFmtId="0" fontId="0" fillId="0" borderId="1" xfId="0" applyBorder="1" applyAlignment="1"/>
    <xf numFmtId="0" fontId="0" fillId="0" borderId="2" xfId="0" applyBorder="1" applyAlignment="1"/>
    <xf numFmtId="0" fontId="51" fillId="0" borderId="7" xfId="0" applyFont="1" applyBorder="1" applyAlignment="1"/>
    <xf numFmtId="0" fontId="32" fillId="0" borderId="1" xfId="3" applyFont="1" applyFill="1" applyBorder="1" applyAlignment="1">
      <alignment horizontal="center" vertical="center" shrinkToFit="1"/>
    </xf>
    <xf numFmtId="0" fontId="1" fillId="4" borderId="0" xfId="3" applyFont="1" applyFill="1" applyBorder="1" applyAlignment="1">
      <alignment horizontal="left" vertical="center"/>
    </xf>
    <xf numFmtId="0" fontId="1" fillId="4" borderId="1" xfId="3" applyFont="1" applyFill="1" applyBorder="1" applyAlignment="1">
      <alignment horizontal="left" vertical="center"/>
    </xf>
    <xf numFmtId="0" fontId="7" fillId="4" borderId="1" xfId="3" applyFont="1" applyFill="1" applyBorder="1" applyAlignment="1">
      <alignment horizontal="right" vertical="center"/>
    </xf>
    <xf numFmtId="0" fontId="42" fillId="2" borderId="4" xfId="3" applyFont="1" applyFill="1" applyBorder="1" applyAlignment="1">
      <alignment horizontal="center" vertical="center"/>
    </xf>
    <xf numFmtId="0" fontId="42" fillId="2" borderId="1" xfId="3" applyFont="1" applyFill="1" applyBorder="1" applyAlignment="1">
      <alignment horizontal="center" vertical="center"/>
    </xf>
    <xf numFmtId="0" fontId="32" fillId="0" borderId="1" xfId="3" applyFont="1" applyFill="1" applyBorder="1" applyAlignment="1">
      <alignment vertical="center" shrinkToFit="1"/>
    </xf>
    <xf numFmtId="176" fontId="32" fillId="4" borderId="4" xfId="3" applyNumberFormat="1" applyFont="1" applyFill="1" applyBorder="1" applyAlignment="1">
      <alignment horizontal="center" vertical="center"/>
    </xf>
    <xf numFmtId="176" fontId="32" fillId="4" borderId="1" xfId="3" applyNumberFormat="1" applyFont="1" applyFill="1" applyBorder="1" applyAlignment="1">
      <alignment horizontal="center" vertical="center"/>
    </xf>
    <xf numFmtId="0" fontId="7" fillId="4" borderId="1" xfId="3" applyFont="1" applyFill="1" applyBorder="1" applyAlignment="1">
      <alignment vertical="center"/>
    </xf>
    <xf numFmtId="0" fontId="32" fillId="2" borderId="1" xfId="3" applyFont="1" applyFill="1" applyBorder="1" applyAlignment="1">
      <alignment vertical="center" shrinkToFit="1"/>
    </xf>
    <xf numFmtId="0" fontId="32" fillId="4" borderId="4" xfId="3" applyFont="1" applyFill="1" applyBorder="1" applyAlignment="1">
      <alignment horizontal="left" vertical="center"/>
    </xf>
    <xf numFmtId="0" fontId="32" fillId="4" borderId="1" xfId="3" applyFont="1" applyFill="1" applyBorder="1" applyAlignment="1">
      <alignment horizontal="left" vertical="center"/>
    </xf>
    <xf numFmtId="0" fontId="33" fillId="3" borderId="4" xfId="3" applyFont="1" applyFill="1" applyBorder="1" applyAlignment="1">
      <alignment horizontal="center" vertical="center"/>
    </xf>
    <xf numFmtId="0" fontId="33" fillId="3" borderId="1" xfId="3" applyFont="1" applyFill="1" applyBorder="1" applyAlignment="1">
      <alignment horizontal="center" vertical="center"/>
    </xf>
    <xf numFmtId="0" fontId="14" fillId="3" borderId="4" xfId="0" applyFont="1" applyFill="1" applyBorder="1" applyAlignment="1">
      <alignment horizontal="center" vertical="center"/>
    </xf>
    <xf numFmtId="0" fontId="14" fillId="3" borderId="1" xfId="0" applyFont="1" applyFill="1" applyBorder="1" applyAlignment="1">
      <alignment horizontal="center" vertical="center"/>
    </xf>
    <xf numFmtId="0" fontId="37" fillId="3" borderId="4" xfId="3" applyFont="1" applyFill="1" applyBorder="1" applyAlignment="1">
      <alignment horizontal="center" vertical="center"/>
    </xf>
    <xf numFmtId="0" fontId="37" fillId="3" borderId="1" xfId="3" applyFont="1" applyFill="1" applyBorder="1" applyAlignment="1">
      <alignment horizontal="center" vertical="center"/>
    </xf>
    <xf numFmtId="176" fontId="39" fillId="2" borderId="6" xfId="3" applyNumberFormat="1" applyFont="1" applyFill="1" applyBorder="1" applyAlignment="1">
      <alignment horizontal="right" vertical="center" textRotation="255"/>
    </xf>
    <xf numFmtId="176" fontId="39" fillId="2" borderId="4" xfId="3" applyNumberFormat="1" applyFont="1" applyFill="1" applyBorder="1" applyAlignment="1">
      <alignment horizontal="right" vertical="center" textRotation="255"/>
    </xf>
    <xf numFmtId="176" fontId="39" fillId="2" borderId="5" xfId="3" applyNumberFormat="1" applyFont="1" applyFill="1" applyBorder="1" applyAlignment="1">
      <alignment horizontal="right" vertical="center" textRotation="255"/>
    </xf>
    <xf numFmtId="176" fontId="39" fillId="2" borderId="7" xfId="3" applyNumberFormat="1" applyFont="1" applyFill="1" applyBorder="1" applyAlignment="1">
      <alignment horizontal="right" vertical="center" textRotation="255"/>
    </xf>
    <xf numFmtId="176" fontId="39" fillId="2" borderId="0" xfId="3" applyNumberFormat="1" applyFont="1" applyFill="1" applyBorder="1" applyAlignment="1">
      <alignment horizontal="right" vertical="center" textRotation="255"/>
    </xf>
    <xf numFmtId="176" fontId="39" fillId="2" borderId="28" xfId="3" applyNumberFormat="1" applyFont="1" applyFill="1" applyBorder="1" applyAlignment="1">
      <alignment horizontal="right" vertical="center" textRotation="255"/>
    </xf>
    <xf numFmtId="176" fontId="39" fillId="2" borderId="3" xfId="3" applyNumberFormat="1" applyFont="1" applyFill="1" applyBorder="1" applyAlignment="1">
      <alignment horizontal="right" vertical="center" textRotation="255"/>
    </xf>
    <xf numFmtId="176" fontId="39" fillId="2" borderId="1" xfId="3" applyNumberFormat="1" applyFont="1" applyFill="1" applyBorder="1" applyAlignment="1">
      <alignment horizontal="right" vertical="center" textRotation="255"/>
    </xf>
    <xf numFmtId="176" fontId="39" fillId="2" borderId="2" xfId="3" applyNumberFormat="1" applyFont="1" applyFill="1" applyBorder="1" applyAlignment="1">
      <alignment horizontal="right" vertical="center" textRotation="255"/>
    </xf>
    <xf numFmtId="0" fontId="41" fillId="4" borderId="4" xfId="3" applyFont="1" applyFill="1" applyBorder="1" applyAlignment="1">
      <alignment horizontal="center" vertical="center"/>
    </xf>
    <xf numFmtId="0" fontId="41" fillId="4" borderId="1" xfId="3" applyFont="1" applyFill="1" applyBorder="1" applyAlignment="1">
      <alignment horizontal="center" vertical="center"/>
    </xf>
    <xf numFmtId="0" fontId="41" fillId="4" borderId="4" xfId="3" applyFont="1" applyFill="1" applyBorder="1" applyAlignment="1">
      <alignment horizontal="left" vertical="center"/>
    </xf>
    <xf numFmtId="0" fontId="41" fillId="4" borderId="1" xfId="3" applyFont="1" applyFill="1" applyBorder="1" applyAlignment="1">
      <alignment horizontal="left" vertical="center"/>
    </xf>
    <xf numFmtId="0" fontId="37" fillId="4" borderId="4" xfId="3" applyFont="1" applyFill="1" applyBorder="1" applyAlignment="1">
      <alignment vertical="center"/>
    </xf>
    <xf numFmtId="0" fontId="37" fillId="4" borderId="1" xfId="3" applyFont="1" applyFill="1" applyBorder="1" applyAlignment="1">
      <alignment vertical="center"/>
    </xf>
    <xf numFmtId="0" fontId="7" fillId="4" borderId="1" xfId="3" applyFont="1" applyFill="1" applyBorder="1" applyAlignment="1">
      <alignment horizontal="center" vertical="center"/>
    </xf>
    <xf numFmtId="0" fontId="31" fillId="0" borderId="1" xfId="3" applyFont="1" applyFill="1" applyBorder="1" applyAlignment="1">
      <alignment horizontal="center" vertical="center" shrinkToFit="1"/>
    </xf>
    <xf numFmtId="0" fontId="37" fillId="2" borderId="5" xfId="3" applyFont="1" applyFill="1" applyBorder="1" applyAlignment="1">
      <alignment horizontal="center" vertical="center"/>
    </xf>
    <xf numFmtId="0" fontId="37" fillId="2" borderId="2" xfId="3" applyFont="1" applyFill="1" applyBorder="1" applyAlignment="1">
      <alignment horizontal="center" vertical="center"/>
    </xf>
    <xf numFmtId="0" fontId="7" fillId="4" borderId="4" xfId="3" applyFont="1" applyFill="1" applyBorder="1" applyAlignment="1">
      <alignment horizontal="center" vertical="center"/>
    </xf>
    <xf numFmtId="0" fontId="0" fillId="4" borderId="4" xfId="0" applyFill="1" applyBorder="1" applyAlignment="1">
      <alignment horizontal="center" vertical="center"/>
    </xf>
    <xf numFmtId="0" fontId="0" fillId="4" borderId="1" xfId="0" applyFill="1" applyBorder="1" applyAlignment="1">
      <alignment horizontal="center" vertical="center"/>
    </xf>
    <xf numFmtId="0" fontId="7" fillId="2" borderId="4" xfId="3" applyFont="1" applyFill="1" applyBorder="1" applyAlignment="1">
      <alignment horizontal="center" vertical="center"/>
    </xf>
    <xf numFmtId="0" fontId="7" fillId="2" borderId="1" xfId="3" applyFont="1" applyFill="1" applyBorder="1" applyAlignment="1">
      <alignment horizontal="center" vertical="center"/>
    </xf>
    <xf numFmtId="0" fontId="32" fillId="2" borderId="4" xfId="3" applyFont="1" applyFill="1" applyBorder="1" applyAlignment="1">
      <alignment horizontal="left" vertical="center"/>
    </xf>
    <xf numFmtId="0" fontId="32" fillId="2" borderId="1" xfId="3" applyFont="1" applyFill="1" applyBorder="1" applyAlignment="1">
      <alignment horizontal="left" vertical="center"/>
    </xf>
    <xf numFmtId="0" fontId="30" fillId="3" borderId="1" xfId="3" applyFont="1" applyFill="1" applyBorder="1" applyAlignment="1">
      <alignment horizontal="center" vertical="center"/>
    </xf>
    <xf numFmtId="176" fontId="31" fillId="2" borderId="1" xfId="3" applyNumberFormat="1" applyFont="1" applyFill="1" applyBorder="1" applyAlignment="1">
      <alignment horizontal="center" vertical="center"/>
    </xf>
    <xf numFmtId="0" fontId="32" fillId="3" borderId="4" xfId="3" applyFont="1" applyFill="1" applyBorder="1" applyAlignment="1">
      <alignment horizontal="center" vertical="center"/>
    </xf>
    <xf numFmtId="0" fontId="32" fillId="3" borderId="1" xfId="3" applyFont="1" applyFill="1" applyBorder="1" applyAlignment="1">
      <alignment horizontal="center" vertical="center"/>
    </xf>
    <xf numFmtId="0" fontId="5" fillId="3" borderId="8" xfId="0" applyFont="1" applyFill="1" applyBorder="1" applyAlignment="1">
      <alignment horizontal="left" vertical="center"/>
    </xf>
    <xf numFmtId="0" fontId="5" fillId="3" borderId="26" xfId="0" applyFont="1" applyFill="1" applyBorder="1" applyAlignment="1">
      <alignment horizontal="left" vertical="center"/>
    </xf>
    <xf numFmtId="0" fontId="0" fillId="0" borderId="9" xfId="0" applyBorder="1" applyAlignment="1">
      <alignment horizontal="left" vertical="center"/>
    </xf>
    <xf numFmtId="0" fontId="5" fillId="3" borderId="10" xfId="0" applyFont="1" applyFill="1" applyBorder="1" applyAlignment="1">
      <alignment horizontal="left" vertical="center"/>
    </xf>
    <xf numFmtId="0" fontId="5" fillId="3" borderId="9" xfId="0" applyFont="1" applyFill="1" applyBorder="1" applyAlignment="1">
      <alignment horizontal="left" vertical="center"/>
    </xf>
    <xf numFmtId="0" fontId="5" fillId="3" borderId="21" xfId="0" applyFont="1" applyFill="1" applyBorder="1" applyAlignment="1">
      <alignment horizontal="left" vertical="center"/>
    </xf>
    <xf numFmtId="0" fontId="5" fillId="3" borderId="27" xfId="0" applyFont="1" applyFill="1" applyBorder="1" applyAlignment="1">
      <alignment horizontal="left" vertical="center"/>
    </xf>
    <xf numFmtId="0" fontId="0" fillId="0" borderId="8"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left" vertical="center"/>
    </xf>
    <xf numFmtId="0" fontId="5" fillId="3" borderId="6" xfId="0" applyFont="1" applyFill="1" applyBorder="1" applyAlignment="1">
      <alignment horizontal="left" vertical="center"/>
    </xf>
    <xf numFmtId="0" fontId="5" fillId="3" borderId="5" xfId="0" applyFont="1" applyFill="1" applyBorder="1" applyAlignment="1">
      <alignment horizontal="left" vertical="center"/>
    </xf>
    <xf numFmtId="0" fontId="52" fillId="0" borderId="0" xfId="5" applyFont="1" applyBorder="1" applyAlignment="1">
      <alignment horizontal="center" vertical="center"/>
    </xf>
    <xf numFmtId="0" fontId="53" fillId="0" borderId="0" xfId="5" applyFont="1" applyBorder="1" applyAlignment="1">
      <alignment horizontal="center" vertical="center"/>
    </xf>
    <xf numFmtId="0" fontId="54" fillId="0" borderId="0" xfId="5" applyFont="1" applyAlignment="1">
      <alignment vertical="center"/>
    </xf>
    <xf numFmtId="0" fontId="66" fillId="0" borderId="0" xfId="5" applyFont="1" applyBorder="1" applyAlignment="1">
      <alignment vertical="center" wrapText="1"/>
    </xf>
    <xf numFmtId="0" fontId="67" fillId="0" borderId="0" xfId="0" applyFont="1" applyAlignment="1">
      <alignment vertical="center"/>
    </xf>
    <xf numFmtId="0" fontId="68" fillId="0" borderId="0" xfId="0" applyFont="1" applyAlignment="1">
      <alignment vertical="center"/>
    </xf>
    <xf numFmtId="0" fontId="58" fillId="3" borderId="8" xfId="5" applyFont="1" applyFill="1" applyBorder="1" applyAlignment="1">
      <alignment horizontal="center" vertical="center"/>
    </xf>
    <xf numFmtId="0" fontId="51" fillId="0" borderId="26" xfId="0" applyFont="1" applyBorder="1" applyAlignment="1">
      <alignment horizontal="center" vertical="center"/>
    </xf>
    <xf numFmtId="178" fontId="16" fillId="2" borderId="1" xfId="1" applyNumberFormat="1" applyFont="1" applyFill="1" applyBorder="1" applyAlignment="1">
      <alignment horizontal="center" vertical="center"/>
    </xf>
    <xf numFmtId="0" fontId="25" fillId="2" borderId="1"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5" fillId="2" borderId="0" xfId="1" applyFont="1" applyFill="1" applyBorder="1" applyAlignment="1">
      <alignment horizontal="left" vertical="center"/>
    </xf>
    <xf numFmtId="0" fontId="15" fillId="2" borderId="28" xfId="1" applyFont="1" applyFill="1" applyBorder="1" applyAlignment="1">
      <alignment horizontal="left" vertical="center"/>
    </xf>
    <xf numFmtId="0" fontId="15" fillId="2" borderId="1" xfId="1" applyFont="1" applyFill="1" applyBorder="1" applyAlignment="1">
      <alignment horizontal="left" vertical="center"/>
    </xf>
    <xf numFmtId="0" fontId="15" fillId="2" borderId="2" xfId="1" applyFont="1" applyFill="1" applyBorder="1" applyAlignment="1">
      <alignment horizontal="left" vertical="center"/>
    </xf>
    <xf numFmtId="0" fontId="7" fillId="2" borderId="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vertical="center"/>
    </xf>
    <xf numFmtId="0" fontId="7" fillId="2" borderId="2" xfId="1" applyFont="1" applyFill="1" applyBorder="1" applyAlignment="1">
      <alignment vertical="center"/>
    </xf>
    <xf numFmtId="0" fontId="7" fillId="2" borderId="0" xfId="1" applyFont="1" applyFill="1" applyBorder="1" applyAlignment="1">
      <alignment horizontal="center" vertical="center"/>
    </xf>
    <xf numFmtId="0" fontId="9" fillId="2" borderId="4" xfId="1" applyFont="1" applyFill="1" applyBorder="1" applyAlignment="1">
      <alignment vertical="center"/>
    </xf>
    <xf numFmtId="0" fontId="9" fillId="2" borderId="1" xfId="1" applyFont="1" applyFill="1" applyBorder="1" applyAlignment="1">
      <alignment vertical="center"/>
    </xf>
    <xf numFmtId="176" fontId="9" fillId="2" borderId="3" xfId="1" applyNumberFormat="1" applyFont="1" applyFill="1" applyBorder="1" applyAlignment="1">
      <alignment horizontal="center" vertical="center"/>
    </xf>
    <xf numFmtId="176" fontId="9" fillId="2" borderId="1" xfId="1" applyNumberFormat="1" applyFont="1" applyFill="1" applyBorder="1" applyAlignment="1">
      <alignment horizontal="center" vertical="center"/>
    </xf>
    <xf numFmtId="176" fontId="9" fillId="2" borderId="2" xfId="1" applyNumberFormat="1" applyFont="1" applyFill="1" applyBorder="1" applyAlignment="1">
      <alignment horizontal="center" vertical="center"/>
    </xf>
    <xf numFmtId="0" fontId="24" fillId="0" borderId="8" xfId="0" applyFont="1" applyBorder="1" applyAlignment="1">
      <alignment horizontal="center" vertical="center"/>
    </xf>
    <xf numFmtId="0" fontId="24" fillId="0" borderId="24" xfId="0" applyFont="1" applyBorder="1" applyAlignment="1">
      <alignment horizontal="center" vertical="center"/>
    </xf>
    <xf numFmtId="0" fontId="24" fillId="0" borderId="26" xfId="0" applyFont="1" applyBorder="1" applyAlignment="1">
      <alignment horizontal="center" vertical="center"/>
    </xf>
    <xf numFmtId="176" fontId="7" fillId="2" borderId="1" xfId="1" applyNumberFormat="1" applyFont="1" applyFill="1" applyBorder="1" applyAlignment="1">
      <alignment horizontal="center" vertical="center"/>
    </xf>
    <xf numFmtId="0" fontId="7" fillId="2" borderId="5" xfId="1" applyFont="1" applyFill="1" applyBorder="1" applyAlignment="1">
      <alignment horizontal="center" vertical="center"/>
    </xf>
  </cellXfs>
  <cellStyles count="10">
    <cellStyle name="ハイパーリンク" xfId="9" builtinId="8"/>
    <cellStyle name="ハイパーリンク 2" xfId="6" xr:uid="{00000000-0005-0000-0000-000001000000}"/>
    <cellStyle name="標準" xfId="0" builtinId="0"/>
    <cellStyle name="標準 2" xfId="1" xr:uid="{00000000-0005-0000-0000-000003000000}"/>
    <cellStyle name="標準 2 2" xfId="8" xr:uid="{00000000-0005-0000-0000-000004000000}"/>
    <cellStyle name="標準 2 2 2" xfId="4" xr:uid="{00000000-0005-0000-0000-000005000000}"/>
    <cellStyle name="標準 3" xfId="2" xr:uid="{00000000-0005-0000-0000-000006000000}"/>
    <cellStyle name="標準 3 2" xfId="3" xr:uid="{00000000-0005-0000-0000-000007000000}"/>
    <cellStyle name="標準 4" xfId="5" xr:uid="{00000000-0005-0000-0000-000008000000}"/>
    <cellStyle name="標準 8" xfId="7" xr:uid="{00000000-0005-0000-0000-000009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63211</xdr:colOff>
      <xdr:row>81</xdr:row>
      <xdr:rowOff>33770</xdr:rowOff>
    </xdr:from>
    <xdr:to>
      <xdr:col>31</xdr:col>
      <xdr:colOff>110836</xdr:colOff>
      <xdr:row>93</xdr:row>
      <xdr:rowOff>173182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5611" y="13768820"/>
          <a:ext cx="4333875" cy="2539712"/>
        </a:xfrm>
        <a:prstGeom prst="rect">
          <a:avLst/>
        </a:prstGeom>
      </xdr:spPr>
    </xdr:pic>
    <xdr:clientData/>
  </xdr:twoCellAnchor>
  <xdr:oneCellAnchor>
    <xdr:from>
      <xdr:col>3</xdr:col>
      <xdr:colOff>0</xdr:colOff>
      <xdr:row>10</xdr:row>
      <xdr:rowOff>2</xdr:rowOff>
    </xdr:from>
    <xdr:ext cx="468526"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8150" y="1409702"/>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Ⅰ</a:t>
          </a:r>
          <a:r>
            <a:rPr kumimoji="1" lang="ja-JP" altLang="en-US" sz="1100" b="1">
              <a:solidFill>
                <a:srgbClr val="FF0000"/>
              </a:solidFill>
            </a:rPr>
            <a:t>）</a:t>
          </a:r>
        </a:p>
      </xdr:txBody>
    </xdr:sp>
    <xdr:clientData/>
  </xdr:oneCellAnchor>
  <xdr:oneCellAnchor>
    <xdr:from>
      <xdr:col>5</xdr:col>
      <xdr:colOff>0</xdr:colOff>
      <xdr:row>17</xdr:row>
      <xdr:rowOff>43295</xdr:rowOff>
    </xdr:from>
    <xdr:ext cx="468526"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3900" y="2443595"/>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Ⅱ</a:t>
          </a:r>
          <a:r>
            <a:rPr kumimoji="1" lang="ja-JP" altLang="en-US" sz="1100" b="1">
              <a:solidFill>
                <a:srgbClr val="FF0000"/>
              </a:solidFill>
            </a:rPr>
            <a:t>）</a:t>
          </a:r>
        </a:p>
      </xdr:txBody>
    </xdr:sp>
    <xdr:clientData/>
  </xdr:oneCellAnchor>
  <xdr:oneCellAnchor>
    <xdr:from>
      <xdr:col>5</xdr:col>
      <xdr:colOff>0</xdr:colOff>
      <xdr:row>19</xdr:row>
      <xdr:rowOff>25978</xdr:rowOff>
    </xdr:from>
    <xdr:ext cx="468526"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3900" y="2721553"/>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Ⅲ</a:t>
          </a:r>
          <a:r>
            <a:rPr kumimoji="1" lang="ja-JP" altLang="en-US" sz="1100" b="1">
              <a:solidFill>
                <a:srgbClr val="FF0000"/>
              </a:solidFill>
            </a:rPr>
            <a:t>）</a:t>
          </a:r>
        </a:p>
      </xdr:txBody>
    </xdr:sp>
    <xdr:clientData/>
  </xdr:oneCellAnchor>
  <xdr:oneCellAnchor>
    <xdr:from>
      <xdr:col>10</xdr:col>
      <xdr:colOff>138544</xdr:colOff>
      <xdr:row>26</xdr:row>
      <xdr:rowOff>69272</xdr:rowOff>
    </xdr:from>
    <xdr:ext cx="468526"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76819" y="3688772"/>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Ⅳ</a:t>
          </a:r>
          <a:r>
            <a:rPr kumimoji="1" lang="ja-JP" altLang="en-US" sz="1100" b="1">
              <a:solidFill>
                <a:srgbClr val="FF0000"/>
              </a:solidFill>
            </a:rPr>
            <a:t>）</a:t>
          </a:r>
        </a:p>
      </xdr:txBody>
    </xdr:sp>
    <xdr:clientData/>
  </xdr:oneCellAnchor>
  <xdr:oneCellAnchor>
    <xdr:from>
      <xdr:col>28</xdr:col>
      <xdr:colOff>8660</xdr:colOff>
      <xdr:row>26</xdr:row>
      <xdr:rowOff>77933</xdr:rowOff>
    </xdr:from>
    <xdr:ext cx="468526"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18685" y="3697433"/>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Ⅴ</a:t>
          </a:r>
          <a:r>
            <a:rPr kumimoji="1" lang="ja-JP" altLang="en-US" sz="1100" b="1">
              <a:solidFill>
                <a:srgbClr val="FF0000"/>
              </a:solidFill>
            </a:rPr>
            <a:t>）</a:t>
          </a:r>
        </a:p>
      </xdr:txBody>
    </xdr:sp>
    <xdr:clientData/>
  </xdr:oneCellAnchor>
  <xdr:oneCellAnchor>
    <xdr:from>
      <xdr:col>42</xdr:col>
      <xdr:colOff>34636</xdr:colOff>
      <xdr:row>26</xdr:row>
      <xdr:rowOff>77933</xdr:rowOff>
    </xdr:from>
    <xdr:ext cx="468526"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911561" y="3697433"/>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Ⅵ</a:t>
          </a:r>
          <a:r>
            <a:rPr kumimoji="1" lang="ja-JP" altLang="en-US" sz="1100" b="1">
              <a:solidFill>
                <a:srgbClr val="FF0000"/>
              </a:solidFill>
            </a:rPr>
            <a:t>）</a:t>
          </a:r>
        </a:p>
      </xdr:txBody>
    </xdr:sp>
    <xdr:clientData/>
  </xdr:oneCellAnchor>
  <xdr:oneCellAnchor>
    <xdr:from>
      <xdr:col>10</xdr:col>
      <xdr:colOff>129887</xdr:colOff>
      <xdr:row>28</xdr:row>
      <xdr:rowOff>60613</xdr:rowOff>
    </xdr:from>
    <xdr:ext cx="468526"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68162" y="4042063"/>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Ⅶ</a:t>
          </a:r>
          <a:r>
            <a:rPr kumimoji="1" lang="ja-JP" altLang="en-US" sz="1100" b="1">
              <a:solidFill>
                <a:srgbClr val="FF0000"/>
              </a:solidFill>
            </a:rPr>
            <a:t>）</a:t>
          </a:r>
        </a:p>
      </xdr:txBody>
    </xdr:sp>
    <xdr:clientData/>
  </xdr:oneCellAnchor>
  <xdr:oneCellAnchor>
    <xdr:from>
      <xdr:col>25</xdr:col>
      <xdr:colOff>43295</xdr:colOff>
      <xdr:row>28</xdr:row>
      <xdr:rowOff>77931</xdr:rowOff>
    </xdr:from>
    <xdr:ext cx="468526"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624695" y="4059381"/>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Ⅷ</a:t>
          </a:r>
          <a:r>
            <a:rPr kumimoji="1" lang="ja-JP" altLang="en-US" sz="1100" b="1">
              <a:solidFill>
                <a:srgbClr val="FF0000"/>
              </a:solidFill>
            </a:rPr>
            <a:t>）</a:t>
          </a:r>
        </a:p>
      </xdr:txBody>
    </xdr:sp>
    <xdr:clientData/>
  </xdr:oneCellAnchor>
  <xdr:oneCellAnchor>
    <xdr:from>
      <xdr:col>35</xdr:col>
      <xdr:colOff>8659</xdr:colOff>
      <xdr:row>28</xdr:row>
      <xdr:rowOff>77932</xdr:rowOff>
    </xdr:from>
    <xdr:ext cx="468526" cy="27571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885459" y="4059382"/>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Ⅸ</a:t>
          </a:r>
          <a:r>
            <a:rPr kumimoji="1" lang="ja-JP" altLang="en-US" sz="1100" b="1">
              <a:solidFill>
                <a:srgbClr val="FF0000"/>
              </a:solidFill>
            </a:rPr>
            <a:t>）</a:t>
          </a:r>
        </a:p>
      </xdr:txBody>
    </xdr:sp>
    <xdr:clientData/>
  </xdr:oneCellAnchor>
  <xdr:oneCellAnchor>
    <xdr:from>
      <xdr:col>11</xdr:col>
      <xdr:colOff>34637</xdr:colOff>
      <xdr:row>30</xdr:row>
      <xdr:rowOff>95251</xdr:rowOff>
    </xdr:from>
    <xdr:ext cx="468526" cy="27571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615787" y="4371976"/>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Ⅹ</a:t>
          </a:r>
          <a:r>
            <a:rPr kumimoji="1" lang="ja-JP" altLang="en-US" sz="1100" b="1">
              <a:solidFill>
                <a:srgbClr val="FF0000"/>
              </a:solidFill>
            </a:rPr>
            <a:t>）</a:t>
          </a:r>
        </a:p>
      </xdr:txBody>
    </xdr:sp>
    <xdr:clientData/>
  </xdr:oneCellAnchor>
  <xdr:oneCellAnchor>
    <xdr:from>
      <xdr:col>13</xdr:col>
      <xdr:colOff>86593</xdr:colOff>
      <xdr:row>32</xdr:row>
      <xdr:rowOff>86592</xdr:rowOff>
    </xdr:from>
    <xdr:ext cx="443711"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53493" y="4668117"/>
          <a:ext cx="4437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X</a:t>
          </a:r>
          <a:r>
            <a:rPr kumimoji="1" lang="ja-JP" altLang="en-US" sz="1100" b="1">
              <a:solidFill>
                <a:srgbClr val="FF0000"/>
              </a:solidFill>
            </a:rPr>
            <a:t>Ｉ）</a:t>
          </a:r>
        </a:p>
      </xdr:txBody>
    </xdr:sp>
    <xdr:clientData/>
  </xdr:oneCellAnchor>
  <xdr:oneCellAnchor>
    <xdr:from>
      <xdr:col>9</xdr:col>
      <xdr:colOff>138547</xdr:colOff>
      <xdr:row>34</xdr:row>
      <xdr:rowOff>77931</xdr:rowOff>
    </xdr:from>
    <xdr:ext cx="546240" cy="2757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33947" y="4964256"/>
          <a:ext cx="5462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XⅡ</a:t>
          </a:r>
          <a:r>
            <a:rPr kumimoji="1" lang="ja-JP" altLang="en-US" sz="1100" b="1">
              <a:solidFill>
                <a:srgbClr val="FF0000"/>
              </a:solidFill>
            </a:rPr>
            <a:t>）</a:t>
          </a:r>
        </a:p>
      </xdr:txBody>
    </xdr:sp>
    <xdr:clientData/>
  </xdr:oneCellAnchor>
  <xdr:oneCellAnchor>
    <xdr:from>
      <xdr:col>8</xdr:col>
      <xdr:colOff>95251</xdr:colOff>
      <xdr:row>36</xdr:row>
      <xdr:rowOff>112569</xdr:rowOff>
    </xdr:from>
    <xdr:ext cx="546240" cy="27571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47776" y="5303694"/>
          <a:ext cx="5462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XⅢ</a:t>
          </a:r>
          <a:r>
            <a:rPr kumimoji="1" lang="ja-JP" altLang="en-US" sz="1100" b="1">
              <a:solidFill>
                <a:srgbClr val="FF0000"/>
              </a:solidFill>
            </a:rPr>
            <a:t>）</a:t>
          </a:r>
        </a:p>
      </xdr:txBody>
    </xdr:sp>
    <xdr:clientData/>
  </xdr:oneCellAnchor>
  <xdr:oneCellAnchor>
    <xdr:from>
      <xdr:col>30</xdr:col>
      <xdr:colOff>112569</xdr:colOff>
      <xdr:row>36</xdr:row>
      <xdr:rowOff>60613</xdr:rowOff>
    </xdr:from>
    <xdr:ext cx="561116" cy="27571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408344" y="5251738"/>
          <a:ext cx="561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ⅠX</a:t>
          </a:r>
          <a:r>
            <a:rPr kumimoji="1" lang="ja-JP" altLang="en-US" sz="1100" b="1">
              <a:solidFill>
                <a:srgbClr val="FF0000"/>
              </a:solidFill>
            </a:rPr>
            <a:t>）</a:t>
          </a:r>
        </a:p>
      </xdr:txBody>
    </xdr:sp>
    <xdr:clientData/>
  </xdr:oneCellAnchor>
  <xdr:oneCellAnchor>
    <xdr:from>
      <xdr:col>4</xdr:col>
      <xdr:colOff>17315</xdr:colOff>
      <xdr:row>39</xdr:row>
      <xdr:rowOff>69272</xdr:rowOff>
    </xdr:from>
    <xdr:ext cx="561116" cy="2757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98340" y="5727122"/>
          <a:ext cx="561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a:t>
          </a:r>
          <a:r>
            <a:rPr kumimoji="1" lang="en-US" altLang="ja-JP" sz="1100" b="1">
              <a:solidFill>
                <a:srgbClr val="FF0000"/>
              </a:solidFill>
            </a:rPr>
            <a:t>ⅡX</a:t>
          </a:r>
          <a:r>
            <a:rPr kumimoji="1" lang="ja-JP" altLang="en-US" sz="1100" b="1">
              <a:solidFill>
                <a:srgbClr val="FF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215348</xdr:colOff>
      <xdr:row>1</xdr:row>
      <xdr:rowOff>66261</xdr:rowOff>
    </xdr:from>
    <xdr:to>
      <xdr:col>13</xdr:col>
      <xdr:colOff>329648</xdr:colOff>
      <xdr:row>60</xdr:row>
      <xdr:rowOff>104361</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348" y="265044"/>
          <a:ext cx="9051235" cy="1176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1183821</xdr:colOff>
      <xdr:row>14</xdr:row>
      <xdr:rowOff>39912</xdr:rowOff>
    </xdr:from>
    <xdr:to>
      <xdr:col>11</xdr:col>
      <xdr:colOff>1945821</xdr:colOff>
      <xdr:row>15</xdr:row>
      <xdr:rowOff>21771</xdr:rowOff>
    </xdr:to>
    <xdr:sp macro="" textlink="">
      <xdr:nvSpPr>
        <xdr:cNvPr id="2" name="下矢印 1">
          <a:extLst>
            <a:ext uri="{FF2B5EF4-FFF2-40B4-BE49-F238E27FC236}">
              <a16:creationId xmlns:a16="http://schemas.microsoft.com/office/drawing/2014/main" id="{00000000-0008-0000-0300-000002000000}"/>
            </a:ext>
          </a:extLst>
        </xdr:cNvPr>
        <xdr:cNvSpPr/>
      </xdr:nvSpPr>
      <xdr:spPr bwMode="auto">
        <a:xfrm>
          <a:off x="22557921" y="4904012"/>
          <a:ext cx="762000" cy="261259"/>
        </a:xfrm>
        <a:prstGeom prst="down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777875</xdr:colOff>
      <xdr:row>13</xdr:row>
      <xdr:rowOff>333375</xdr:rowOff>
    </xdr:from>
    <xdr:to>
      <xdr:col>15</xdr:col>
      <xdr:colOff>1539875</xdr:colOff>
      <xdr:row>14</xdr:row>
      <xdr:rowOff>251734</xdr:rowOff>
    </xdr:to>
    <xdr:sp macro="" textlink="">
      <xdr:nvSpPr>
        <xdr:cNvPr id="3" name="下矢印 2">
          <a:extLst>
            <a:ext uri="{FF2B5EF4-FFF2-40B4-BE49-F238E27FC236}">
              <a16:creationId xmlns:a16="http://schemas.microsoft.com/office/drawing/2014/main" id="{00000000-0008-0000-0300-000003000000}"/>
            </a:ext>
          </a:extLst>
        </xdr:cNvPr>
        <xdr:cNvSpPr/>
      </xdr:nvSpPr>
      <xdr:spPr bwMode="auto">
        <a:xfrm>
          <a:off x="27981275" y="4638675"/>
          <a:ext cx="762000" cy="261259"/>
        </a:xfrm>
        <a:prstGeom prst="down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0070C0"/>
    <pageSetUpPr fitToPage="1"/>
  </sheetPr>
  <dimension ref="A1:BR124"/>
  <sheetViews>
    <sheetView showGridLines="0" zoomScale="110" zoomScaleNormal="110" workbookViewId="0">
      <pane xSplit="1" ySplit="1" topLeftCell="B2" activePane="bottomRight" state="frozen"/>
      <selection activeCell="E11" sqref="E11:M12"/>
      <selection pane="topRight" activeCell="E11" sqref="E11:M12"/>
      <selection pane="bottomLeft" activeCell="E11" sqref="E11:M12"/>
      <selection pane="bottomRight" activeCell="E11" sqref="E11:M12"/>
    </sheetView>
  </sheetViews>
  <sheetFormatPr defaultColWidth="9" defaultRowHeight="13.2" x14ac:dyDescent="0.2"/>
  <cols>
    <col min="1" max="1" width="2" style="34" customWidth="1"/>
    <col min="2" max="32" width="1.88671875" style="34" customWidth="1"/>
    <col min="33" max="34" width="1" style="34" customWidth="1"/>
    <col min="35" max="54" width="1.88671875" style="34" customWidth="1"/>
    <col min="55" max="56" width="1" style="34" customWidth="1"/>
    <col min="57" max="65" width="1.88671875" style="34" customWidth="1"/>
    <col min="66" max="66" width="1.88671875" style="141" customWidth="1"/>
    <col min="67" max="67" width="2" style="34" customWidth="1"/>
    <col min="68" max="16384" width="9" style="34"/>
  </cols>
  <sheetData>
    <row r="1" spans="2:70" s="23" customFormat="1" ht="8.4" x14ac:dyDescent="0.2">
      <c r="B1" s="23">
        <v>1</v>
      </c>
      <c r="C1" s="23">
        <v>2</v>
      </c>
      <c r="D1" s="23">
        <v>3</v>
      </c>
      <c r="E1" s="23">
        <v>4</v>
      </c>
      <c r="F1" s="23">
        <v>5</v>
      </c>
      <c r="G1" s="23">
        <v>6</v>
      </c>
      <c r="H1" s="23">
        <v>7</v>
      </c>
      <c r="I1" s="23">
        <v>8</v>
      </c>
      <c r="J1" s="23">
        <v>9</v>
      </c>
      <c r="K1" s="23">
        <v>10</v>
      </c>
      <c r="L1" s="23">
        <v>11</v>
      </c>
      <c r="M1" s="23">
        <v>12</v>
      </c>
      <c r="N1" s="23">
        <v>13</v>
      </c>
      <c r="O1" s="23">
        <v>14</v>
      </c>
      <c r="P1" s="23">
        <v>15</v>
      </c>
      <c r="Q1" s="23">
        <v>16</v>
      </c>
      <c r="R1" s="23">
        <v>17</v>
      </c>
      <c r="S1" s="23">
        <v>18</v>
      </c>
      <c r="T1" s="23">
        <v>19</v>
      </c>
      <c r="U1" s="23">
        <v>20</v>
      </c>
      <c r="V1" s="23">
        <v>21</v>
      </c>
      <c r="W1" s="23">
        <v>1</v>
      </c>
      <c r="X1" s="23">
        <v>2</v>
      </c>
      <c r="Y1" s="23">
        <v>3</v>
      </c>
      <c r="Z1" s="23">
        <v>4</v>
      </c>
      <c r="AA1" s="23">
        <v>5</v>
      </c>
      <c r="AB1" s="23">
        <v>6</v>
      </c>
      <c r="AC1" s="23">
        <v>7</v>
      </c>
      <c r="AD1" s="23">
        <v>8</v>
      </c>
      <c r="AE1" s="23">
        <v>9</v>
      </c>
      <c r="AF1" s="23">
        <v>10</v>
      </c>
      <c r="AG1" s="23">
        <v>11</v>
      </c>
      <c r="AH1" s="23">
        <v>12</v>
      </c>
      <c r="AI1" s="23">
        <v>13</v>
      </c>
      <c r="AJ1" s="23">
        <v>14</v>
      </c>
      <c r="AK1" s="23">
        <v>15</v>
      </c>
      <c r="AL1" s="23">
        <v>16</v>
      </c>
      <c r="AM1" s="23">
        <v>17</v>
      </c>
      <c r="AN1" s="23">
        <v>18</v>
      </c>
      <c r="AO1" s="23">
        <v>19</v>
      </c>
      <c r="AP1" s="23">
        <v>20</v>
      </c>
      <c r="AQ1" s="23">
        <v>21</v>
      </c>
      <c r="AR1" s="23">
        <v>22</v>
      </c>
      <c r="AS1" s="23">
        <v>1</v>
      </c>
      <c r="AT1" s="23">
        <v>2</v>
      </c>
      <c r="AU1" s="23">
        <v>3</v>
      </c>
      <c r="AV1" s="23">
        <v>4</v>
      </c>
      <c r="AW1" s="23">
        <v>5</v>
      </c>
      <c r="AX1" s="23">
        <v>6</v>
      </c>
      <c r="AY1" s="23">
        <v>7</v>
      </c>
      <c r="AZ1" s="23">
        <v>8</v>
      </c>
      <c r="BA1" s="23">
        <v>9</v>
      </c>
      <c r="BB1" s="23">
        <v>10</v>
      </c>
      <c r="BC1" s="24">
        <v>11</v>
      </c>
      <c r="BD1" s="24">
        <v>12</v>
      </c>
      <c r="BE1" s="23">
        <v>13</v>
      </c>
      <c r="BF1" s="23">
        <v>14</v>
      </c>
      <c r="BG1" s="23">
        <v>15</v>
      </c>
      <c r="BH1" s="23">
        <v>16</v>
      </c>
      <c r="BI1" s="23">
        <v>17</v>
      </c>
      <c r="BJ1" s="23">
        <v>18</v>
      </c>
      <c r="BK1" s="23">
        <v>19</v>
      </c>
      <c r="BL1" s="23">
        <v>20</v>
      </c>
      <c r="BM1" s="23">
        <v>21</v>
      </c>
      <c r="BN1" s="23">
        <v>22</v>
      </c>
    </row>
    <row r="2" spans="2:70" s="23" customFormat="1" ht="10.050000000000001" customHeight="1" x14ac:dyDescent="0.2">
      <c r="V2" s="25"/>
      <c r="AF2" s="25"/>
      <c r="AG2" s="25"/>
      <c r="AR2" s="25"/>
      <c r="BN2" s="26"/>
    </row>
    <row r="3" spans="2:70" ht="19.2" x14ac:dyDescent="0.2">
      <c r="B3" s="27" t="s">
        <v>108</v>
      </c>
      <c r="C3" s="28"/>
      <c r="D3" s="28"/>
      <c r="E3" s="28"/>
      <c r="F3" s="29"/>
      <c r="G3" s="29"/>
      <c r="H3" s="29"/>
      <c r="I3" s="29"/>
      <c r="J3" s="29"/>
      <c r="K3" s="29"/>
      <c r="L3" s="29"/>
      <c r="M3" s="29"/>
      <c r="N3" s="29"/>
      <c r="O3" s="29"/>
      <c r="P3" s="29"/>
      <c r="Q3" s="29"/>
      <c r="R3" s="29"/>
      <c r="S3" s="29"/>
      <c r="T3" s="29"/>
      <c r="U3" s="29"/>
      <c r="V3" s="29"/>
      <c r="W3" s="30"/>
      <c r="X3" s="30"/>
      <c r="Y3" s="31"/>
      <c r="Z3" s="30" t="s">
        <v>109</v>
      </c>
      <c r="AA3" s="30"/>
      <c r="AB3" s="318" t="s">
        <v>110</v>
      </c>
      <c r="AC3" s="318"/>
      <c r="AD3" s="318"/>
      <c r="AE3" s="29" t="s">
        <v>111</v>
      </c>
      <c r="AF3" s="29"/>
      <c r="AG3" s="29"/>
      <c r="AH3" s="29"/>
      <c r="AI3" s="29"/>
      <c r="AJ3" s="29"/>
      <c r="AK3" s="29"/>
      <c r="AL3" s="29"/>
      <c r="AM3" s="29"/>
      <c r="AN3" s="29"/>
      <c r="AO3" s="29"/>
      <c r="AP3" s="29"/>
      <c r="AQ3" s="29"/>
      <c r="AR3" s="29"/>
      <c r="AS3" s="29"/>
      <c r="AT3" s="29"/>
      <c r="AU3" s="29"/>
      <c r="AV3" s="29"/>
      <c r="AW3" s="29"/>
      <c r="AX3" s="29"/>
      <c r="AY3" s="32"/>
      <c r="AZ3" s="32"/>
      <c r="BA3" s="32"/>
      <c r="BB3" s="32"/>
      <c r="BC3" s="32"/>
      <c r="BD3" s="32"/>
      <c r="BE3" s="33" t="s">
        <v>112</v>
      </c>
      <c r="BF3" s="319">
        <f ca="1">TODAY()</f>
        <v>44474</v>
      </c>
      <c r="BG3" s="319"/>
      <c r="BH3" s="319"/>
      <c r="BI3" s="319"/>
      <c r="BJ3" s="319"/>
      <c r="BK3" s="319"/>
      <c r="BL3" s="319"/>
      <c r="BM3" s="319"/>
      <c r="BN3" s="319"/>
    </row>
    <row r="4" spans="2:70" s="39" customFormat="1" ht="9" x14ac:dyDescent="0.2">
      <c r="B4" s="35" t="s">
        <v>113</v>
      </c>
      <c r="C4" s="36"/>
      <c r="D4" s="36"/>
      <c r="E4" s="36"/>
      <c r="F4" s="36"/>
      <c r="G4" s="36"/>
      <c r="H4" s="36"/>
      <c r="I4" s="36"/>
      <c r="J4" s="36"/>
      <c r="K4" s="36"/>
      <c r="L4" s="36"/>
      <c r="M4" s="36"/>
      <c r="N4" s="36"/>
      <c r="O4" s="36"/>
      <c r="P4" s="36"/>
      <c r="Q4" s="36"/>
      <c r="R4" s="36"/>
      <c r="S4" s="36"/>
      <c r="T4" s="36"/>
      <c r="U4" s="36"/>
      <c r="V4" s="36"/>
      <c r="W4" s="35" t="s">
        <v>6</v>
      </c>
      <c r="X4" s="36"/>
      <c r="Y4" s="36"/>
      <c r="Z4" s="36"/>
      <c r="AA4" s="36"/>
      <c r="AB4" s="320" t="s">
        <v>114</v>
      </c>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7"/>
      <c r="BM4" s="37"/>
      <c r="BN4" s="38"/>
    </row>
    <row r="5" spans="2:70" s="45" customFormat="1" ht="14.4" x14ac:dyDescent="0.2">
      <c r="B5" s="40"/>
      <c r="C5" s="287" t="s">
        <v>115</v>
      </c>
      <c r="D5" s="287"/>
      <c r="E5" s="287"/>
      <c r="F5" s="287"/>
      <c r="G5" s="287"/>
      <c r="H5" s="287"/>
      <c r="I5" s="287"/>
      <c r="J5" s="287"/>
      <c r="K5" s="287"/>
      <c r="L5" s="287"/>
      <c r="M5" s="287"/>
      <c r="N5" s="287"/>
      <c r="O5" s="287"/>
      <c r="P5" s="287"/>
      <c r="Q5" s="287"/>
      <c r="R5" s="287"/>
      <c r="S5" s="287"/>
      <c r="T5" s="287"/>
      <c r="U5" s="287"/>
      <c r="V5" s="41"/>
      <c r="W5" s="40"/>
      <c r="X5" s="41"/>
      <c r="Y5" s="42"/>
      <c r="Z5" s="42"/>
      <c r="AA5" s="42"/>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43"/>
      <c r="BM5" s="43"/>
      <c r="BN5" s="44"/>
    </row>
    <row r="6" spans="2:70" ht="3" customHeight="1" x14ac:dyDescent="0.2">
      <c r="B6" s="25"/>
      <c r="C6" s="25"/>
      <c r="D6" s="46"/>
      <c r="E6" s="46"/>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2:70" s="39" customFormat="1" ht="9.75" customHeight="1" x14ac:dyDescent="0.2">
      <c r="B7" s="47" t="s">
        <v>7</v>
      </c>
      <c r="C7" s="37"/>
      <c r="D7" s="286" t="s">
        <v>116</v>
      </c>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37"/>
      <c r="AS7" s="47" t="s">
        <v>8</v>
      </c>
      <c r="AT7" s="37"/>
      <c r="AU7" s="37"/>
      <c r="AV7" s="48"/>
      <c r="AW7" s="286" t="s">
        <v>117</v>
      </c>
      <c r="AX7" s="286"/>
      <c r="AY7" s="286"/>
      <c r="AZ7" s="286"/>
      <c r="BA7" s="286"/>
      <c r="BB7" s="286"/>
      <c r="BC7" s="286"/>
      <c r="BD7" s="286"/>
      <c r="BE7" s="286"/>
      <c r="BF7" s="286"/>
      <c r="BG7" s="286"/>
      <c r="BH7" s="286"/>
      <c r="BI7" s="286"/>
      <c r="BJ7" s="286"/>
      <c r="BK7" s="286"/>
      <c r="BL7" s="286"/>
      <c r="BM7" s="286"/>
      <c r="BN7" s="38"/>
    </row>
    <row r="8" spans="2:70" s="45" customFormat="1" ht="13.5" customHeight="1" x14ac:dyDescent="0.2">
      <c r="B8" s="49"/>
      <c r="C8" s="43"/>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43"/>
      <c r="AS8" s="49"/>
      <c r="AT8" s="43"/>
      <c r="AU8" s="50"/>
      <c r="AV8" s="51"/>
      <c r="AW8" s="287"/>
      <c r="AX8" s="287"/>
      <c r="AY8" s="287"/>
      <c r="AZ8" s="287"/>
      <c r="BA8" s="287"/>
      <c r="BB8" s="287"/>
      <c r="BC8" s="287"/>
      <c r="BD8" s="287"/>
      <c r="BE8" s="287"/>
      <c r="BF8" s="287"/>
      <c r="BG8" s="287"/>
      <c r="BH8" s="287"/>
      <c r="BI8" s="287"/>
      <c r="BJ8" s="287"/>
      <c r="BK8" s="287"/>
      <c r="BL8" s="287"/>
      <c r="BM8" s="287"/>
      <c r="BN8" s="44"/>
    </row>
    <row r="9" spans="2:70" s="39" customFormat="1" ht="9" x14ac:dyDescent="0.2">
      <c r="B9" s="47" t="s">
        <v>9</v>
      </c>
      <c r="C9" s="37"/>
      <c r="D9" s="52"/>
      <c r="E9" s="52"/>
      <c r="F9" s="286" t="s">
        <v>118</v>
      </c>
      <c r="G9" s="286"/>
      <c r="H9" s="286"/>
      <c r="I9" s="286"/>
      <c r="J9" s="286"/>
      <c r="K9" s="286"/>
      <c r="L9" s="286"/>
      <c r="M9" s="286"/>
      <c r="N9" s="286"/>
      <c r="O9" s="286"/>
      <c r="P9" s="286"/>
      <c r="Q9" s="286"/>
      <c r="R9" s="286"/>
      <c r="S9" s="286"/>
      <c r="T9" s="286"/>
      <c r="U9" s="286"/>
      <c r="V9" s="37"/>
      <c r="W9" s="47" t="s">
        <v>10</v>
      </c>
      <c r="X9" s="37"/>
      <c r="Y9" s="37"/>
      <c r="Z9" s="286" t="s">
        <v>119</v>
      </c>
      <c r="AA9" s="286"/>
      <c r="AB9" s="286"/>
      <c r="AC9" s="286"/>
      <c r="AD9" s="286"/>
      <c r="AE9" s="286"/>
      <c r="AF9" s="286"/>
      <c r="AG9" s="286"/>
      <c r="AH9" s="286"/>
      <c r="AI9" s="286"/>
      <c r="AJ9" s="286"/>
      <c r="AK9" s="286"/>
      <c r="AL9" s="286"/>
      <c r="AM9" s="286"/>
      <c r="AN9" s="286"/>
      <c r="AO9" s="286"/>
      <c r="AP9" s="286"/>
      <c r="AQ9" s="286"/>
      <c r="AR9" s="53"/>
      <c r="AS9" s="37" t="s">
        <v>120</v>
      </c>
      <c r="AT9" s="37"/>
      <c r="AU9" s="52"/>
      <c r="AV9" s="52"/>
      <c r="AW9" s="52"/>
      <c r="AX9" s="52"/>
      <c r="AY9" s="37"/>
      <c r="AZ9" s="286" t="s">
        <v>121</v>
      </c>
      <c r="BA9" s="286"/>
      <c r="BB9" s="286"/>
      <c r="BC9" s="286"/>
      <c r="BD9" s="286"/>
      <c r="BE9" s="286"/>
      <c r="BF9" s="286"/>
      <c r="BG9" s="37"/>
      <c r="BH9" s="37"/>
      <c r="BI9" s="37"/>
      <c r="BJ9" s="37"/>
      <c r="BK9" s="54"/>
      <c r="BL9" s="54"/>
      <c r="BM9" s="54"/>
      <c r="BN9" s="55"/>
    </row>
    <row r="10" spans="2:70" s="45" customFormat="1" x14ac:dyDescent="0.2">
      <c r="B10" s="56"/>
      <c r="C10" s="57"/>
      <c r="D10" s="58"/>
      <c r="E10" s="59"/>
      <c r="F10" s="287"/>
      <c r="G10" s="287"/>
      <c r="H10" s="287"/>
      <c r="I10" s="287"/>
      <c r="J10" s="287"/>
      <c r="K10" s="287"/>
      <c r="L10" s="287"/>
      <c r="M10" s="287"/>
      <c r="N10" s="287"/>
      <c r="O10" s="287"/>
      <c r="P10" s="287"/>
      <c r="Q10" s="287"/>
      <c r="R10" s="287"/>
      <c r="S10" s="287"/>
      <c r="T10" s="287"/>
      <c r="U10" s="287"/>
      <c r="V10" s="57"/>
      <c r="W10" s="56"/>
      <c r="X10" s="57"/>
      <c r="Y10" s="58"/>
      <c r="Z10" s="287"/>
      <c r="AA10" s="287"/>
      <c r="AB10" s="287"/>
      <c r="AC10" s="287"/>
      <c r="AD10" s="287"/>
      <c r="AE10" s="287"/>
      <c r="AF10" s="287"/>
      <c r="AG10" s="287"/>
      <c r="AH10" s="287"/>
      <c r="AI10" s="287"/>
      <c r="AJ10" s="287"/>
      <c r="AK10" s="287"/>
      <c r="AL10" s="287"/>
      <c r="AM10" s="287"/>
      <c r="AN10" s="287"/>
      <c r="AO10" s="287"/>
      <c r="AP10" s="287"/>
      <c r="AQ10" s="287"/>
      <c r="AR10" s="60"/>
      <c r="AS10" s="61"/>
      <c r="AT10" s="62"/>
      <c r="AU10" s="62"/>
      <c r="AV10" s="62"/>
      <c r="AW10" s="62"/>
      <c r="AX10" s="62"/>
      <c r="AY10" s="62"/>
      <c r="AZ10" s="287"/>
      <c r="BA10" s="287"/>
      <c r="BB10" s="287"/>
      <c r="BC10" s="287"/>
      <c r="BD10" s="287"/>
      <c r="BE10" s="287"/>
      <c r="BF10" s="287"/>
      <c r="BG10" s="62"/>
      <c r="BH10" s="62"/>
      <c r="BI10" s="62"/>
      <c r="BJ10" s="62"/>
      <c r="BK10" s="62"/>
      <c r="BL10" s="62"/>
      <c r="BM10" s="62"/>
      <c r="BN10" s="63"/>
    </row>
    <row r="11" spans="2:70" s="39" customFormat="1" ht="9.75" customHeight="1" x14ac:dyDescent="0.2">
      <c r="B11" s="47" t="s">
        <v>11</v>
      </c>
      <c r="C11" s="37"/>
      <c r="D11" s="64"/>
      <c r="E11" s="311" t="s">
        <v>79</v>
      </c>
      <c r="F11" s="312"/>
      <c r="G11" s="312"/>
      <c r="H11" s="312"/>
      <c r="I11" s="312"/>
      <c r="J11" s="312"/>
      <c r="K11" s="312"/>
      <c r="L11" s="312"/>
      <c r="M11" s="312"/>
      <c r="N11" s="314" t="s">
        <v>122</v>
      </c>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09" t="s">
        <v>123</v>
      </c>
    </row>
    <row r="12" spans="2:70" s="45" customFormat="1" x14ac:dyDescent="0.2">
      <c r="B12" s="49"/>
      <c r="C12" s="43"/>
      <c r="D12" s="65"/>
      <c r="E12" s="313"/>
      <c r="F12" s="313"/>
      <c r="G12" s="313"/>
      <c r="H12" s="313"/>
      <c r="I12" s="313"/>
      <c r="J12" s="313"/>
      <c r="K12" s="313"/>
      <c r="L12" s="313"/>
      <c r="M12" s="313"/>
      <c r="N12" s="315"/>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0"/>
    </row>
    <row r="13" spans="2:70" ht="3" customHeight="1" x14ac:dyDescent="0.2">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row>
    <row r="14" spans="2:70" s="39" customFormat="1" ht="9" x14ac:dyDescent="0.2">
      <c r="B14" s="47" t="s">
        <v>12</v>
      </c>
      <c r="C14" s="37"/>
      <c r="D14" s="37"/>
      <c r="E14" s="286" t="s">
        <v>124</v>
      </c>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53"/>
      <c r="AS14" s="47" t="s">
        <v>13</v>
      </c>
      <c r="AT14" s="37"/>
      <c r="AU14" s="37"/>
      <c r="AV14" s="286" t="s">
        <v>125</v>
      </c>
      <c r="AW14" s="286"/>
      <c r="AX14" s="286"/>
      <c r="AY14" s="286"/>
      <c r="AZ14" s="286"/>
      <c r="BA14" s="286"/>
      <c r="BB14" s="286"/>
      <c r="BC14" s="286"/>
      <c r="BD14" s="286"/>
      <c r="BE14" s="286"/>
      <c r="BF14" s="286"/>
      <c r="BG14" s="286"/>
      <c r="BH14" s="286"/>
      <c r="BI14" s="286"/>
      <c r="BJ14" s="286"/>
      <c r="BK14" s="286"/>
      <c r="BL14" s="286"/>
      <c r="BM14" s="286"/>
      <c r="BN14" s="38"/>
    </row>
    <row r="15" spans="2:70" s="45" customFormat="1" x14ac:dyDescent="0.2">
      <c r="B15" s="49"/>
      <c r="C15" s="43"/>
      <c r="D15" s="6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60"/>
      <c r="AS15" s="49"/>
      <c r="AT15" s="43"/>
      <c r="AU15" s="50"/>
      <c r="AV15" s="287"/>
      <c r="AW15" s="287"/>
      <c r="AX15" s="287"/>
      <c r="AY15" s="287"/>
      <c r="AZ15" s="287"/>
      <c r="BA15" s="287"/>
      <c r="BB15" s="287"/>
      <c r="BC15" s="287"/>
      <c r="BD15" s="287"/>
      <c r="BE15" s="287"/>
      <c r="BF15" s="287"/>
      <c r="BG15" s="287"/>
      <c r="BH15" s="287"/>
      <c r="BI15" s="287"/>
      <c r="BJ15" s="287"/>
      <c r="BK15" s="287"/>
      <c r="BL15" s="287"/>
      <c r="BM15" s="287"/>
      <c r="BN15" s="44"/>
    </row>
    <row r="16" spans="2:70" s="39" customFormat="1" ht="14.4" x14ac:dyDescent="0.2">
      <c r="B16" s="47" t="s">
        <v>126</v>
      </c>
      <c r="C16" s="37"/>
      <c r="D16" s="67"/>
      <c r="E16" s="68"/>
      <c r="F16" s="68"/>
      <c r="G16" s="68"/>
      <c r="H16" s="286" t="s">
        <v>127</v>
      </c>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53"/>
      <c r="AS16" s="37" t="s">
        <v>15</v>
      </c>
      <c r="AT16" s="37"/>
      <c r="AU16" s="52"/>
      <c r="AV16" s="286" t="s">
        <v>128</v>
      </c>
      <c r="AW16" s="286"/>
      <c r="AX16" s="286"/>
      <c r="AY16" s="286"/>
      <c r="AZ16" s="286"/>
      <c r="BA16" s="286"/>
      <c r="BB16" s="286"/>
      <c r="BC16" s="286"/>
      <c r="BD16" s="286"/>
      <c r="BE16" s="286"/>
      <c r="BF16" s="286"/>
      <c r="BG16" s="286"/>
      <c r="BH16" s="286"/>
      <c r="BI16" s="286"/>
      <c r="BJ16" s="286"/>
      <c r="BK16" s="286"/>
      <c r="BL16" s="286"/>
      <c r="BM16" s="286"/>
      <c r="BN16" s="38"/>
      <c r="BR16" s="69"/>
    </row>
    <row r="17" spans="2:68" s="45" customFormat="1" ht="14.4" x14ac:dyDescent="0.2">
      <c r="B17" s="49"/>
      <c r="C17" s="43"/>
      <c r="D17" s="66"/>
      <c r="E17" s="70"/>
      <c r="F17" s="70"/>
      <c r="G17" s="70"/>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60"/>
      <c r="AS17" s="43"/>
      <c r="AT17" s="43"/>
      <c r="AU17" s="50"/>
      <c r="AV17" s="287"/>
      <c r="AW17" s="287"/>
      <c r="AX17" s="287"/>
      <c r="AY17" s="287"/>
      <c r="AZ17" s="287"/>
      <c r="BA17" s="287"/>
      <c r="BB17" s="287"/>
      <c r="BC17" s="287"/>
      <c r="BD17" s="287"/>
      <c r="BE17" s="287"/>
      <c r="BF17" s="287"/>
      <c r="BG17" s="287"/>
      <c r="BH17" s="287"/>
      <c r="BI17" s="287"/>
      <c r="BJ17" s="287"/>
      <c r="BK17" s="287"/>
      <c r="BL17" s="287"/>
      <c r="BM17" s="287"/>
      <c r="BN17" s="44"/>
    </row>
    <row r="18" spans="2:68" s="39" customFormat="1" ht="9" x14ac:dyDescent="0.2">
      <c r="B18" s="47" t="s">
        <v>16</v>
      </c>
      <c r="C18" s="37"/>
      <c r="D18" s="67"/>
      <c r="E18" s="37"/>
      <c r="F18" s="36"/>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71"/>
      <c r="AS18" s="54" t="s">
        <v>17</v>
      </c>
      <c r="AT18" s="54"/>
      <c r="AU18" s="72"/>
      <c r="AV18" s="286" t="s">
        <v>129</v>
      </c>
      <c r="AW18" s="286"/>
      <c r="AX18" s="286"/>
      <c r="AY18" s="286"/>
      <c r="AZ18" s="286"/>
      <c r="BA18" s="286"/>
      <c r="BB18" s="286"/>
      <c r="BC18" s="286"/>
      <c r="BD18" s="286"/>
      <c r="BE18" s="286"/>
      <c r="BF18" s="286"/>
      <c r="BG18" s="286"/>
      <c r="BH18" s="286"/>
      <c r="BI18" s="286"/>
      <c r="BJ18" s="286"/>
      <c r="BK18" s="286"/>
      <c r="BL18" s="286"/>
      <c r="BM18" s="286"/>
      <c r="BN18" s="55"/>
    </row>
    <row r="19" spans="2:68" s="45" customFormat="1" x14ac:dyDescent="0.2">
      <c r="B19" s="49"/>
      <c r="C19" s="43"/>
      <c r="D19" s="66"/>
      <c r="E19" s="43"/>
      <c r="F19" s="73"/>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60"/>
      <c r="AS19" s="43"/>
      <c r="AT19" s="43"/>
      <c r="AU19" s="50"/>
      <c r="AV19" s="287"/>
      <c r="AW19" s="287"/>
      <c r="AX19" s="287"/>
      <c r="AY19" s="287"/>
      <c r="AZ19" s="287"/>
      <c r="BA19" s="287"/>
      <c r="BB19" s="287"/>
      <c r="BC19" s="287"/>
      <c r="BD19" s="287"/>
      <c r="BE19" s="287"/>
      <c r="BF19" s="287"/>
      <c r="BG19" s="287"/>
      <c r="BH19" s="287"/>
      <c r="BI19" s="287"/>
      <c r="BJ19" s="287"/>
      <c r="BK19" s="287"/>
      <c r="BL19" s="287"/>
      <c r="BM19" s="287"/>
      <c r="BN19" s="44"/>
    </row>
    <row r="20" spans="2:68" s="39" customFormat="1" ht="9" x14ac:dyDescent="0.2">
      <c r="B20" s="47" t="s">
        <v>130</v>
      </c>
      <c r="C20" s="37"/>
      <c r="D20" s="67"/>
      <c r="E20" s="37"/>
      <c r="F20" s="5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53"/>
      <c r="AS20" s="74" t="s">
        <v>131</v>
      </c>
      <c r="AT20" s="37"/>
      <c r="AU20" s="67"/>
      <c r="AV20" s="52"/>
      <c r="AW20" s="286" t="s">
        <v>132</v>
      </c>
      <c r="AX20" s="286"/>
      <c r="AY20" s="286"/>
      <c r="AZ20" s="286"/>
      <c r="BA20" s="286"/>
      <c r="BB20" s="286"/>
      <c r="BC20" s="286"/>
      <c r="BD20" s="286"/>
      <c r="BE20" s="286"/>
      <c r="BF20" s="286"/>
      <c r="BG20" s="286"/>
      <c r="BH20" s="286"/>
      <c r="BI20" s="286"/>
      <c r="BJ20" s="286"/>
      <c r="BK20" s="286"/>
      <c r="BL20" s="286"/>
      <c r="BM20" s="286"/>
      <c r="BN20" s="38"/>
    </row>
    <row r="21" spans="2:68" s="45" customFormat="1" x14ac:dyDescent="0.2">
      <c r="B21" s="49"/>
      <c r="C21" s="43"/>
      <c r="D21" s="66"/>
      <c r="E21" s="43"/>
      <c r="F21" s="43"/>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75"/>
      <c r="AS21" s="49"/>
      <c r="AT21" s="43"/>
      <c r="AU21" s="50"/>
      <c r="AV21" s="76"/>
      <c r="AW21" s="287"/>
      <c r="AX21" s="287"/>
      <c r="AY21" s="287"/>
      <c r="AZ21" s="287"/>
      <c r="BA21" s="287"/>
      <c r="BB21" s="287"/>
      <c r="BC21" s="287"/>
      <c r="BD21" s="287"/>
      <c r="BE21" s="287"/>
      <c r="BF21" s="287"/>
      <c r="BG21" s="287"/>
      <c r="BH21" s="287"/>
      <c r="BI21" s="287"/>
      <c r="BJ21" s="287"/>
      <c r="BK21" s="287"/>
      <c r="BL21" s="287"/>
      <c r="BM21" s="287"/>
      <c r="BN21" s="77"/>
    </row>
    <row r="22" spans="2:68" s="39" customFormat="1" ht="9.75" customHeight="1" x14ac:dyDescent="0.2">
      <c r="B22" s="74" t="s">
        <v>19</v>
      </c>
      <c r="C22" s="78"/>
      <c r="D22" s="286" t="s">
        <v>133</v>
      </c>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38"/>
    </row>
    <row r="23" spans="2:68" s="45" customFormat="1" ht="13.5" customHeight="1" x14ac:dyDescent="0.2">
      <c r="B23" s="79"/>
      <c r="C23" s="80"/>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44"/>
    </row>
    <row r="24" spans="2:68" ht="3" customHeight="1" x14ac:dyDescent="0.2">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row>
    <row r="25" spans="2:68" s="39" customFormat="1" ht="9.75" customHeight="1" x14ac:dyDescent="0.2">
      <c r="B25" s="47" t="s">
        <v>20</v>
      </c>
      <c r="C25" s="37"/>
      <c r="D25" s="37"/>
      <c r="E25" s="81"/>
      <c r="F25" s="286" t="s">
        <v>134</v>
      </c>
      <c r="G25" s="286"/>
      <c r="H25" s="286"/>
      <c r="I25" s="82"/>
      <c r="J25" s="290" t="s">
        <v>135</v>
      </c>
      <c r="K25" s="290"/>
      <c r="L25" s="290"/>
      <c r="M25" s="290"/>
      <c r="N25" s="290"/>
      <c r="O25" s="290"/>
      <c r="P25" s="290"/>
      <c r="Q25" s="290"/>
      <c r="R25" s="290"/>
      <c r="S25" s="290"/>
      <c r="T25" s="290"/>
      <c r="U25" s="290"/>
      <c r="V25" s="290"/>
      <c r="W25" s="81"/>
      <c r="X25" s="83"/>
      <c r="Y25" s="47" t="s">
        <v>21</v>
      </c>
      <c r="Z25" s="37"/>
      <c r="AA25" s="37"/>
      <c r="AB25" s="286" t="s">
        <v>136</v>
      </c>
      <c r="AC25" s="286"/>
      <c r="AD25" s="286"/>
      <c r="AE25" s="82"/>
      <c r="AF25" s="290" t="s">
        <v>137</v>
      </c>
      <c r="AG25" s="290"/>
      <c r="AH25" s="290"/>
      <c r="AI25" s="290"/>
      <c r="AJ25" s="290"/>
      <c r="AK25" s="290"/>
      <c r="AL25" s="290"/>
      <c r="AM25" s="290"/>
      <c r="AN25" s="290"/>
      <c r="AO25" s="290"/>
      <c r="AP25" s="290"/>
      <c r="AQ25" s="290"/>
      <c r="AR25" s="290"/>
      <c r="AS25" s="290"/>
      <c r="AT25" s="290"/>
      <c r="AU25" s="290"/>
      <c r="AV25" s="83"/>
      <c r="AW25" s="292"/>
      <c r="AX25" s="293"/>
      <c r="AY25" s="293"/>
      <c r="AZ25" s="293"/>
      <c r="BA25" s="293"/>
      <c r="BB25" s="293"/>
      <c r="BC25" s="293"/>
      <c r="BD25" s="293"/>
      <c r="BE25" s="293"/>
      <c r="BF25" s="293"/>
      <c r="BG25" s="293"/>
      <c r="BH25" s="293"/>
      <c r="BI25" s="293"/>
      <c r="BJ25" s="293"/>
      <c r="BK25" s="293"/>
      <c r="BL25" s="293"/>
      <c r="BM25" s="293"/>
      <c r="BN25" s="294"/>
    </row>
    <row r="26" spans="2:68" s="45" customFormat="1" ht="13.5" customHeight="1" x14ac:dyDescent="0.2">
      <c r="B26" s="49"/>
      <c r="C26" s="43"/>
      <c r="D26" s="84"/>
      <c r="E26" s="85"/>
      <c r="F26" s="287"/>
      <c r="G26" s="287"/>
      <c r="H26" s="287"/>
      <c r="I26" s="86"/>
      <c r="J26" s="291"/>
      <c r="K26" s="291"/>
      <c r="L26" s="291"/>
      <c r="M26" s="291"/>
      <c r="N26" s="291"/>
      <c r="O26" s="291"/>
      <c r="P26" s="291"/>
      <c r="Q26" s="291"/>
      <c r="R26" s="291"/>
      <c r="S26" s="291"/>
      <c r="T26" s="291"/>
      <c r="U26" s="291"/>
      <c r="V26" s="291"/>
      <c r="W26" s="85"/>
      <c r="X26" s="87"/>
      <c r="Y26" s="49"/>
      <c r="Z26" s="43"/>
      <c r="AA26" s="43"/>
      <c r="AB26" s="287"/>
      <c r="AC26" s="287"/>
      <c r="AD26" s="287"/>
      <c r="AE26" s="86"/>
      <c r="AF26" s="291"/>
      <c r="AG26" s="291"/>
      <c r="AH26" s="291"/>
      <c r="AI26" s="291"/>
      <c r="AJ26" s="291"/>
      <c r="AK26" s="291"/>
      <c r="AL26" s="291"/>
      <c r="AM26" s="291"/>
      <c r="AN26" s="291"/>
      <c r="AO26" s="291"/>
      <c r="AP26" s="291"/>
      <c r="AQ26" s="291"/>
      <c r="AR26" s="291"/>
      <c r="AS26" s="291"/>
      <c r="AT26" s="291"/>
      <c r="AU26" s="291"/>
      <c r="AV26" s="87"/>
      <c r="AW26" s="295"/>
      <c r="AX26" s="296"/>
      <c r="AY26" s="296"/>
      <c r="AZ26" s="296"/>
      <c r="BA26" s="296"/>
      <c r="BB26" s="296"/>
      <c r="BC26" s="296"/>
      <c r="BD26" s="296"/>
      <c r="BE26" s="296"/>
      <c r="BF26" s="296"/>
      <c r="BG26" s="296"/>
      <c r="BH26" s="296"/>
      <c r="BI26" s="296"/>
      <c r="BJ26" s="296"/>
      <c r="BK26" s="296"/>
      <c r="BL26" s="296"/>
      <c r="BM26" s="296"/>
      <c r="BN26" s="297"/>
      <c r="BP26" s="88"/>
    </row>
    <row r="27" spans="2:68" s="39" customFormat="1" ht="14.4" x14ac:dyDescent="0.2">
      <c r="B27" s="74" t="s">
        <v>22</v>
      </c>
      <c r="C27" s="78"/>
      <c r="D27" s="78"/>
      <c r="E27" s="78"/>
      <c r="F27" s="301" t="s">
        <v>87</v>
      </c>
      <c r="G27" s="301"/>
      <c r="H27" s="301"/>
      <c r="I27" s="301"/>
      <c r="J27" s="301"/>
      <c r="K27" s="301"/>
      <c r="L27" s="301"/>
      <c r="M27" s="301"/>
      <c r="N27" s="301"/>
      <c r="O27" s="89"/>
      <c r="P27" s="74" t="s">
        <v>138</v>
      </c>
      <c r="Q27" s="78"/>
      <c r="R27" s="78"/>
      <c r="S27" s="78"/>
      <c r="T27" s="90"/>
      <c r="U27" s="78"/>
      <c r="V27" s="78"/>
      <c r="W27" s="91"/>
      <c r="X27" s="92"/>
      <c r="Y27" s="303" t="s">
        <v>89</v>
      </c>
      <c r="Z27" s="303"/>
      <c r="AA27" s="303"/>
      <c r="AB27" s="303"/>
      <c r="AC27" s="303"/>
      <c r="AD27" s="303"/>
      <c r="AE27" s="303"/>
      <c r="AF27" s="93"/>
      <c r="AG27" s="47" t="s">
        <v>24</v>
      </c>
      <c r="AH27" s="37"/>
      <c r="AI27" s="37"/>
      <c r="AJ27" s="37"/>
      <c r="AK27" s="54"/>
      <c r="AL27" s="37"/>
      <c r="AM27" s="94"/>
      <c r="AN27" s="305" t="s">
        <v>90</v>
      </c>
      <c r="AO27" s="305"/>
      <c r="AP27" s="305"/>
      <c r="AQ27" s="305"/>
      <c r="AR27" s="305"/>
      <c r="AS27" s="305"/>
      <c r="AT27" s="305"/>
      <c r="AU27" s="305"/>
      <c r="AV27" s="53"/>
      <c r="AW27" s="295"/>
      <c r="AX27" s="296"/>
      <c r="AY27" s="296"/>
      <c r="AZ27" s="296"/>
      <c r="BA27" s="296"/>
      <c r="BB27" s="296"/>
      <c r="BC27" s="296"/>
      <c r="BD27" s="296"/>
      <c r="BE27" s="296"/>
      <c r="BF27" s="296"/>
      <c r="BG27" s="296"/>
      <c r="BH27" s="296"/>
      <c r="BI27" s="296"/>
      <c r="BJ27" s="296"/>
      <c r="BK27" s="296"/>
      <c r="BL27" s="296"/>
      <c r="BM27" s="296"/>
      <c r="BN27" s="297"/>
    </row>
    <row r="28" spans="2:68" s="45" customFormat="1" ht="14.4" x14ac:dyDescent="0.2">
      <c r="B28" s="79"/>
      <c r="C28" s="80"/>
      <c r="D28" s="80"/>
      <c r="E28" s="80"/>
      <c r="F28" s="302"/>
      <c r="G28" s="302"/>
      <c r="H28" s="302"/>
      <c r="I28" s="302"/>
      <c r="J28" s="302"/>
      <c r="K28" s="302"/>
      <c r="L28" s="302"/>
      <c r="M28" s="302"/>
      <c r="N28" s="302"/>
      <c r="O28" s="95"/>
      <c r="P28" s="79"/>
      <c r="Q28" s="80"/>
      <c r="R28" s="80"/>
      <c r="S28" s="80"/>
      <c r="T28" s="80"/>
      <c r="U28" s="80"/>
      <c r="V28" s="80"/>
      <c r="W28" s="96"/>
      <c r="X28" s="97"/>
      <c r="Y28" s="304"/>
      <c r="Z28" s="304"/>
      <c r="AA28" s="304"/>
      <c r="AB28" s="304"/>
      <c r="AC28" s="304"/>
      <c r="AD28" s="304"/>
      <c r="AE28" s="304"/>
      <c r="AF28" s="98"/>
      <c r="AG28" s="49"/>
      <c r="AH28" s="43"/>
      <c r="AI28" s="43"/>
      <c r="AJ28" s="43"/>
      <c r="AK28" s="43"/>
      <c r="AL28" s="43"/>
      <c r="AM28" s="99"/>
      <c r="AN28" s="306"/>
      <c r="AO28" s="306"/>
      <c r="AP28" s="306"/>
      <c r="AQ28" s="306"/>
      <c r="AR28" s="306"/>
      <c r="AS28" s="306"/>
      <c r="AT28" s="306"/>
      <c r="AU28" s="306"/>
      <c r="AV28" s="60"/>
      <c r="AW28" s="295"/>
      <c r="AX28" s="296"/>
      <c r="AY28" s="296"/>
      <c r="AZ28" s="296"/>
      <c r="BA28" s="296"/>
      <c r="BB28" s="296"/>
      <c r="BC28" s="296"/>
      <c r="BD28" s="296"/>
      <c r="BE28" s="296"/>
      <c r="BF28" s="296"/>
      <c r="BG28" s="296"/>
      <c r="BH28" s="296"/>
      <c r="BI28" s="296"/>
      <c r="BJ28" s="296"/>
      <c r="BK28" s="296"/>
      <c r="BL28" s="296"/>
      <c r="BM28" s="296"/>
      <c r="BN28" s="297"/>
    </row>
    <row r="29" spans="2:68" s="39" customFormat="1" ht="9" x14ac:dyDescent="0.2">
      <c r="B29" s="47" t="s">
        <v>25</v>
      </c>
      <c r="C29" s="37"/>
      <c r="D29" s="37"/>
      <c r="E29" s="37"/>
      <c r="F29" s="37"/>
      <c r="G29" s="37"/>
      <c r="H29" s="37"/>
      <c r="I29" s="37"/>
      <c r="J29" s="37"/>
      <c r="K29" s="37"/>
      <c r="L29" s="78"/>
      <c r="M29" s="37"/>
      <c r="N29" s="37"/>
      <c r="O29" s="37"/>
      <c r="P29" s="47" t="s">
        <v>26</v>
      </c>
      <c r="Q29" s="37"/>
      <c r="R29" s="37"/>
      <c r="S29" s="37"/>
      <c r="T29" s="37"/>
      <c r="U29" s="37"/>
      <c r="V29" s="37"/>
      <c r="W29" s="37"/>
      <c r="X29" s="37"/>
      <c r="Y29" s="78"/>
      <c r="Z29" s="78"/>
      <c r="AA29" s="37"/>
      <c r="AB29" s="37"/>
      <c r="AC29" s="37"/>
      <c r="AD29" s="47" t="s">
        <v>27</v>
      </c>
      <c r="AE29" s="37"/>
      <c r="AF29" s="37"/>
      <c r="AG29" s="37"/>
      <c r="AH29" s="37"/>
      <c r="AI29" s="37"/>
      <c r="AJ29" s="37"/>
      <c r="AK29" s="37"/>
      <c r="AL29" s="37"/>
      <c r="AM29" s="37"/>
      <c r="AN29" s="37"/>
      <c r="AO29" s="37"/>
      <c r="AP29" s="37"/>
      <c r="AQ29" s="37"/>
      <c r="AR29" s="37"/>
      <c r="AS29" s="37"/>
      <c r="AT29" s="37"/>
      <c r="AU29" s="37"/>
      <c r="AV29" s="37"/>
      <c r="AW29" s="295"/>
      <c r="AX29" s="296"/>
      <c r="AY29" s="296"/>
      <c r="AZ29" s="296"/>
      <c r="BA29" s="296"/>
      <c r="BB29" s="296"/>
      <c r="BC29" s="296"/>
      <c r="BD29" s="296"/>
      <c r="BE29" s="296"/>
      <c r="BF29" s="296"/>
      <c r="BG29" s="296"/>
      <c r="BH29" s="296"/>
      <c r="BI29" s="296"/>
      <c r="BJ29" s="296"/>
      <c r="BK29" s="296"/>
      <c r="BL29" s="296"/>
      <c r="BM29" s="296"/>
      <c r="BN29" s="297"/>
    </row>
    <row r="30" spans="2:68" s="45" customFormat="1" x14ac:dyDescent="0.2">
      <c r="B30" s="49" t="s">
        <v>139</v>
      </c>
      <c r="C30" s="43"/>
      <c r="D30" s="43"/>
      <c r="E30" s="307" t="s">
        <v>90</v>
      </c>
      <c r="F30" s="307"/>
      <c r="G30" s="307"/>
      <c r="H30" s="307"/>
      <c r="I30" s="307"/>
      <c r="J30" s="307"/>
      <c r="K30" s="307"/>
      <c r="L30" s="307"/>
      <c r="M30" s="307"/>
      <c r="N30" s="307"/>
      <c r="O30" s="41"/>
      <c r="P30" s="49"/>
      <c r="Q30" s="43"/>
      <c r="R30" s="43"/>
      <c r="S30" s="307" t="s">
        <v>90</v>
      </c>
      <c r="T30" s="307"/>
      <c r="U30" s="307"/>
      <c r="V30" s="307"/>
      <c r="W30" s="307"/>
      <c r="X30" s="307"/>
      <c r="Y30" s="307"/>
      <c r="Z30" s="307"/>
      <c r="AA30" s="307"/>
      <c r="AB30" s="307"/>
      <c r="AC30" s="41"/>
      <c r="AD30" s="49"/>
      <c r="AE30" s="307" t="s">
        <v>140</v>
      </c>
      <c r="AF30" s="307"/>
      <c r="AG30" s="307"/>
      <c r="AH30" s="307"/>
      <c r="AI30" s="307"/>
      <c r="AJ30" s="100" t="s">
        <v>141</v>
      </c>
      <c r="AK30" s="308"/>
      <c r="AL30" s="308"/>
      <c r="AM30" s="308"/>
      <c r="AN30" s="308"/>
      <c r="AO30" s="308"/>
      <c r="AP30" s="308"/>
      <c r="AQ30" s="308"/>
      <c r="AR30" s="308"/>
      <c r="AS30" s="308"/>
      <c r="AT30" s="308"/>
      <c r="AU30" s="308"/>
      <c r="AV30" s="101" t="s">
        <v>142</v>
      </c>
      <c r="AW30" s="295"/>
      <c r="AX30" s="296"/>
      <c r="AY30" s="296"/>
      <c r="AZ30" s="296"/>
      <c r="BA30" s="296"/>
      <c r="BB30" s="296"/>
      <c r="BC30" s="296"/>
      <c r="BD30" s="296"/>
      <c r="BE30" s="296"/>
      <c r="BF30" s="296"/>
      <c r="BG30" s="296"/>
      <c r="BH30" s="296"/>
      <c r="BI30" s="296"/>
      <c r="BJ30" s="296"/>
      <c r="BK30" s="296"/>
      <c r="BL30" s="296"/>
      <c r="BM30" s="296"/>
      <c r="BN30" s="297"/>
    </row>
    <row r="31" spans="2:68" s="39" customFormat="1" ht="9" x14ac:dyDescent="0.2">
      <c r="B31" s="102" t="s">
        <v>28</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103"/>
      <c r="AO31" s="103"/>
      <c r="AP31" s="103"/>
      <c r="AQ31" s="103"/>
      <c r="AR31" s="103"/>
      <c r="AS31" s="54"/>
      <c r="AT31" s="54"/>
      <c r="AU31" s="54"/>
      <c r="AV31" s="55"/>
      <c r="AW31" s="295"/>
      <c r="AX31" s="296"/>
      <c r="AY31" s="296"/>
      <c r="AZ31" s="296"/>
      <c r="BA31" s="296"/>
      <c r="BB31" s="296"/>
      <c r="BC31" s="296"/>
      <c r="BD31" s="296"/>
      <c r="BE31" s="296"/>
      <c r="BF31" s="296"/>
      <c r="BG31" s="296"/>
      <c r="BH31" s="296"/>
      <c r="BI31" s="296"/>
      <c r="BJ31" s="296"/>
      <c r="BK31" s="296"/>
      <c r="BL31" s="296"/>
      <c r="BM31" s="296"/>
      <c r="BN31" s="297"/>
    </row>
    <row r="32" spans="2:68" s="45" customFormat="1" ht="14.4" x14ac:dyDescent="0.2">
      <c r="B32" s="49"/>
      <c r="C32" s="307" t="s">
        <v>143</v>
      </c>
      <c r="D32" s="307"/>
      <c r="E32" s="307"/>
      <c r="F32" s="307"/>
      <c r="G32" s="307"/>
      <c r="H32" s="307"/>
      <c r="I32" s="307"/>
      <c r="J32" s="307"/>
      <c r="K32" s="307"/>
      <c r="L32" s="100" t="s">
        <v>141</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77" t="s">
        <v>142</v>
      </c>
      <c r="AW32" s="295"/>
      <c r="AX32" s="296"/>
      <c r="AY32" s="296"/>
      <c r="AZ32" s="296"/>
      <c r="BA32" s="296"/>
      <c r="BB32" s="296"/>
      <c r="BC32" s="296"/>
      <c r="BD32" s="296"/>
      <c r="BE32" s="296"/>
      <c r="BF32" s="296"/>
      <c r="BG32" s="296"/>
      <c r="BH32" s="296"/>
      <c r="BI32" s="296"/>
      <c r="BJ32" s="296"/>
      <c r="BK32" s="296"/>
      <c r="BL32" s="296"/>
      <c r="BM32" s="296"/>
      <c r="BN32" s="297"/>
    </row>
    <row r="33" spans="1:66" s="39" customFormat="1" ht="9" x14ac:dyDescent="0.2">
      <c r="B33" s="47" t="s">
        <v>29</v>
      </c>
      <c r="C33" s="54"/>
      <c r="D33" s="54"/>
      <c r="E33" s="54"/>
      <c r="F33" s="54"/>
      <c r="G33" s="54"/>
      <c r="H33" s="54"/>
      <c r="I33" s="54"/>
      <c r="J33" s="37"/>
      <c r="K33" s="37"/>
      <c r="L33" s="37"/>
      <c r="M33" s="37"/>
      <c r="N33" s="37"/>
      <c r="O33" s="37"/>
      <c r="P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54"/>
      <c r="AT33" s="54"/>
      <c r="AU33" s="37"/>
      <c r="AV33" s="38"/>
      <c r="AW33" s="295"/>
      <c r="AX33" s="296"/>
      <c r="AY33" s="296"/>
      <c r="AZ33" s="296"/>
      <c r="BA33" s="296"/>
      <c r="BB33" s="296"/>
      <c r="BC33" s="296"/>
      <c r="BD33" s="296"/>
      <c r="BE33" s="296"/>
      <c r="BF33" s="296"/>
      <c r="BG33" s="296"/>
      <c r="BH33" s="296"/>
      <c r="BI33" s="296"/>
      <c r="BJ33" s="296"/>
      <c r="BK33" s="296"/>
      <c r="BL33" s="296"/>
      <c r="BM33" s="296"/>
      <c r="BN33" s="297"/>
    </row>
    <row r="34" spans="1:66" s="45" customFormat="1" ht="14.4" x14ac:dyDescent="0.2">
      <c r="B34" s="49"/>
      <c r="C34" s="276" t="s">
        <v>90</v>
      </c>
      <c r="D34" s="276"/>
      <c r="E34" s="276"/>
      <c r="F34" s="276"/>
      <c r="G34" s="276"/>
      <c r="H34" s="276"/>
      <c r="I34" s="276"/>
      <c r="J34" s="276"/>
      <c r="K34" s="276"/>
      <c r="L34" s="276"/>
      <c r="M34" s="276"/>
      <c r="N34" s="104" t="s">
        <v>144</v>
      </c>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105"/>
      <c r="AV34" s="106" t="s">
        <v>145</v>
      </c>
      <c r="AW34" s="295"/>
      <c r="AX34" s="296"/>
      <c r="AY34" s="296"/>
      <c r="AZ34" s="296"/>
      <c r="BA34" s="296"/>
      <c r="BB34" s="296"/>
      <c r="BC34" s="296"/>
      <c r="BD34" s="296"/>
      <c r="BE34" s="296"/>
      <c r="BF34" s="296"/>
      <c r="BG34" s="296"/>
      <c r="BH34" s="296"/>
      <c r="BI34" s="296"/>
      <c r="BJ34" s="296"/>
      <c r="BK34" s="296"/>
      <c r="BL34" s="296"/>
      <c r="BM34" s="296"/>
      <c r="BN34" s="297"/>
    </row>
    <row r="35" spans="1:66" s="39" customFormat="1" ht="9.75" customHeight="1" x14ac:dyDescent="0.2">
      <c r="B35" s="74" t="s">
        <v>146</v>
      </c>
      <c r="C35" s="107"/>
      <c r="D35" s="37"/>
      <c r="E35" s="107"/>
      <c r="F35" s="54"/>
      <c r="G35" s="37"/>
      <c r="H35" s="37"/>
      <c r="I35" s="37"/>
      <c r="J35" s="37"/>
      <c r="K35" s="37"/>
      <c r="L35" s="37"/>
      <c r="M35" s="37"/>
      <c r="N35" s="37"/>
      <c r="O35" s="37"/>
      <c r="P35" s="37"/>
      <c r="Q35" s="37"/>
      <c r="R35" s="37"/>
      <c r="S35" s="54"/>
      <c r="T35" s="37"/>
      <c r="U35" s="37"/>
      <c r="V35" s="37"/>
      <c r="W35" s="37"/>
      <c r="X35" s="37"/>
      <c r="Y35" s="37"/>
      <c r="Z35" s="54"/>
      <c r="AA35" s="78"/>
      <c r="AB35" s="78"/>
      <c r="AC35" s="78"/>
      <c r="AD35" s="78"/>
      <c r="AE35" s="277"/>
      <c r="AF35" s="277"/>
      <c r="AG35" s="277"/>
      <c r="AH35" s="277"/>
      <c r="AI35" s="277"/>
      <c r="AJ35" s="277"/>
      <c r="AK35" s="78"/>
      <c r="AL35" s="78"/>
      <c r="AM35" s="78"/>
      <c r="AN35" s="78"/>
      <c r="AO35" s="277"/>
      <c r="AP35" s="277"/>
      <c r="AQ35" s="277"/>
      <c r="AR35" s="277"/>
      <c r="AS35" s="277"/>
      <c r="AT35" s="277"/>
      <c r="AU35" s="277"/>
      <c r="AV35" s="89"/>
      <c r="AW35" s="295"/>
      <c r="AX35" s="296"/>
      <c r="AY35" s="296"/>
      <c r="AZ35" s="296"/>
      <c r="BA35" s="296"/>
      <c r="BB35" s="296"/>
      <c r="BC35" s="296"/>
      <c r="BD35" s="296"/>
      <c r="BE35" s="296"/>
      <c r="BF35" s="296"/>
      <c r="BG35" s="296"/>
      <c r="BH35" s="296"/>
      <c r="BI35" s="296"/>
      <c r="BJ35" s="296"/>
      <c r="BK35" s="296"/>
      <c r="BL35" s="296"/>
      <c r="BM35" s="296"/>
      <c r="BN35" s="297"/>
    </row>
    <row r="36" spans="1:66" s="45" customFormat="1" ht="14.4" x14ac:dyDescent="0.2">
      <c r="B36" s="49"/>
      <c r="C36" s="100" t="s">
        <v>147</v>
      </c>
      <c r="D36" s="100"/>
      <c r="E36" s="100"/>
      <c r="F36" s="100"/>
      <c r="G36" s="100"/>
      <c r="H36" s="100"/>
      <c r="I36" s="108"/>
      <c r="J36" s="108" t="s">
        <v>148</v>
      </c>
      <c r="K36" s="279"/>
      <c r="L36" s="279"/>
      <c r="M36" s="279"/>
      <c r="N36" s="279"/>
      <c r="O36" s="279"/>
      <c r="P36" s="279"/>
      <c r="Q36" s="279"/>
      <c r="R36" s="279"/>
      <c r="S36" s="279"/>
      <c r="T36" s="279"/>
      <c r="U36" s="279"/>
      <c r="V36" s="279"/>
      <c r="W36" s="279"/>
      <c r="X36" s="279"/>
      <c r="Y36" s="51"/>
      <c r="Z36" s="109" t="s">
        <v>149</v>
      </c>
      <c r="AA36" s="42"/>
      <c r="AB36" s="42"/>
      <c r="AC36" s="42"/>
      <c r="AD36" s="42"/>
      <c r="AE36" s="278"/>
      <c r="AF36" s="278"/>
      <c r="AG36" s="278"/>
      <c r="AH36" s="278"/>
      <c r="AI36" s="278"/>
      <c r="AJ36" s="278"/>
      <c r="AK36" s="42"/>
      <c r="AL36" s="42"/>
      <c r="AM36" s="42"/>
      <c r="AN36" s="42"/>
      <c r="AO36" s="278"/>
      <c r="AP36" s="278"/>
      <c r="AQ36" s="278"/>
      <c r="AR36" s="278"/>
      <c r="AS36" s="278"/>
      <c r="AT36" s="278"/>
      <c r="AU36" s="278"/>
      <c r="AV36" s="110"/>
      <c r="AW36" s="295"/>
      <c r="AX36" s="296"/>
      <c r="AY36" s="296"/>
      <c r="AZ36" s="296"/>
      <c r="BA36" s="296"/>
      <c r="BB36" s="296"/>
      <c r="BC36" s="296"/>
      <c r="BD36" s="296"/>
      <c r="BE36" s="296"/>
      <c r="BF36" s="296"/>
      <c r="BG36" s="296"/>
      <c r="BH36" s="296"/>
      <c r="BI36" s="296"/>
      <c r="BJ36" s="296"/>
      <c r="BK36" s="296"/>
      <c r="BL36" s="296"/>
      <c r="BM36" s="296"/>
      <c r="BN36" s="297"/>
    </row>
    <row r="37" spans="1:66" s="39" customFormat="1" ht="13.5" customHeight="1" x14ac:dyDescent="0.15">
      <c r="B37" s="47" t="s">
        <v>31</v>
      </c>
      <c r="C37" s="37"/>
      <c r="D37" s="37"/>
      <c r="E37" s="111"/>
      <c r="F37" s="112"/>
      <c r="G37" s="111"/>
      <c r="H37" s="111"/>
      <c r="I37" s="37"/>
      <c r="J37" s="37"/>
      <c r="K37" s="113"/>
      <c r="L37" s="37"/>
      <c r="M37" s="37"/>
      <c r="N37" s="37"/>
      <c r="O37" s="37"/>
      <c r="P37" s="37"/>
      <c r="Q37" s="37"/>
      <c r="R37" s="37"/>
      <c r="S37" s="37"/>
      <c r="T37" s="37"/>
      <c r="U37" s="37"/>
      <c r="V37" s="37"/>
      <c r="W37" s="37"/>
      <c r="X37" s="37"/>
      <c r="Y37" s="37"/>
      <c r="Z37" s="37"/>
      <c r="AA37" s="74" t="s">
        <v>32</v>
      </c>
      <c r="AB37" s="78"/>
      <c r="AC37" s="37"/>
      <c r="AD37" s="78"/>
      <c r="AE37" s="37"/>
      <c r="AF37" s="280">
        <v>43014</v>
      </c>
      <c r="AG37" s="280"/>
      <c r="AH37" s="280"/>
      <c r="AI37" s="280"/>
      <c r="AJ37" s="280"/>
      <c r="AK37" s="280"/>
      <c r="AL37" s="280"/>
      <c r="AM37" s="280"/>
      <c r="AN37" s="280"/>
      <c r="AO37" s="280"/>
      <c r="AP37" s="280"/>
      <c r="AQ37" s="280"/>
      <c r="AR37" s="280"/>
      <c r="AS37" s="280"/>
      <c r="AT37" s="280"/>
      <c r="AU37" s="280"/>
      <c r="AV37" s="53"/>
      <c r="AW37" s="295"/>
      <c r="AX37" s="296"/>
      <c r="AY37" s="296"/>
      <c r="AZ37" s="296"/>
      <c r="BA37" s="296"/>
      <c r="BB37" s="296"/>
      <c r="BC37" s="296"/>
      <c r="BD37" s="296"/>
      <c r="BE37" s="296"/>
      <c r="BF37" s="296"/>
      <c r="BG37" s="296"/>
      <c r="BH37" s="296"/>
      <c r="BI37" s="296"/>
      <c r="BJ37" s="296"/>
      <c r="BK37" s="296"/>
      <c r="BL37" s="296"/>
      <c r="BM37" s="296"/>
      <c r="BN37" s="297"/>
    </row>
    <row r="38" spans="1:66" s="45" customFormat="1" ht="13.5" customHeight="1" x14ac:dyDescent="0.2">
      <c r="B38" s="49"/>
      <c r="C38" s="43"/>
      <c r="D38" s="43"/>
      <c r="E38" s="282" t="s">
        <v>150</v>
      </c>
      <c r="F38" s="282"/>
      <c r="G38" s="282"/>
      <c r="H38" s="282"/>
      <c r="I38" s="43" t="s">
        <v>148</v>
      </c>
      <c r="J38" s="283"/>
      <c r="K38" s="283"/>
      <c r="L38" s="283"/>
      <c r="M38" s="283"/>
      <c r="N38" s="283"/>
      <c r="O38" s="283"/>
      <c r="P38" s="283"/>
      <c r="Q38" s="283"/>
      <c r="R38" s="283"/>
      <c r="S38" s="283"/>
      <c r="T38" s="283"/>
      <c r="U38" s="283"/>
      <c r="V38" s="283"/>
      <c r="W38" s="283"/>
      <c r="X38" s="283"/>
      <c r="Y38" s="283"/>
      <c r="Z38" s="43" t="s">
        <v>151</v>
      </c>
      <c r="AA38" s="114"/>
      <c r="AB38" s="115"/>
      <c r="AC38" s="41"/>
      <c r="AD38" s="41"/>
      <c r="AE38" s="41"/>
      <c r="AF38" s="281"/>
      <c r="AG38" s="281"/>
      <c r="AH38" s="281"/>
      <c r="AI38" s="281"/>
      <c r="AJ38" s="281"/>
      <c r="AK38" s="281"/>
      <c r="AL38" s="281"/>
      <c r="AM38" s="281"/>
      <c r="AN38" s="281"/>
      <c r="AO38" s="281"/>
      <c r="AP38" s="281"/>
      <c r="AQ38" s="281"/>
      <c r="AR38" s="281"/>
      <c r="AS38" s="281"/>
      <c r="AT38" s="281"/>
      <c r="AU38" s="281"/>
      <c r="AV38" s="44"/>
      <c r="AW38" s="298"/>
      <c r="AX38" s="299"/>
      <c r="AY38" s="299"/>
      <c r="AZ38" s="299"/>
      <c r="BA38" s="299"/>
      <c r="BB38" s="299"/>
      <c r="BC38" s="299"/>
      <c r="BD38" s="299"/>
      <c r="BE38" s="299"/>
      <c r="BF38" s="299"/>
      <c r="BG38" s="299"/>
      <c r="BH38" s="299"/>
      <c r="BI38" s="299"/>
      <c r="BJ38" s="299"/>
      <c r="BK38" s="299"/>
      <c r="BL38" s="299"/>
      <c r="BM38" s="299"/>
      <c r="BN38" s="300"/>
    </row>
    <row r="39" spans="1:66" s="39" customFormat="1" ht="9" x14ac:dyDescent="0.2">
      <c r="B39" s="102" t="s">
        <v>33</v>
      </c>
      <c r="C39" s="54"/>
      <c r="D39" s="54"/>
      <c r="E39" s="54"/>
      <c r="F39" s="54"/>
      <c r="G39" s="54"/>
      <c r="H39" s="54"/>
      <c r="I39" s="54"/>
      <c r="J39" s="54"/>
      <c r="K39" s="54"/>
      <c r="L39" s="54"/>
      <c r="M39" s="54"/>
      <c r="N39" s="54"/>
      <c r="O39" s="54"/>
      <c r="P39" s="54"/>
      <c r="Q39" s="54"/>
      <c r="R39" s="54"/>
      <c r="S39" s="54"/>
      <c r="T39" s="54"/>
      <c r="U39" s="54"/>
      <c r="V39" s="54"/>
      <c r="W39" s="54"/>
      <c r="X39" s="54"/>
      <c r="Y39" s="54"/>
      <c r="Z39" s="54"/>
      <c r="AA39" s="103"/>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71"/>
    </row>
    <row r="40" spans="1:66" s="116" customFormat="1" x14ac:dyDescent="0.2">
      <c r="B40" s="117"/>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118"/>
    </row>
    <row r="41" spans="1:66" s="116" customFormat="1" x14ac:dyDescent="0.2">
      <c r="B41" s="119"/>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120"/>
    </row>
    <row r="42" spans="1:66" s="25" customFormat="1" ht="3" customHeight="1" x14ac:dyDescent="0.2"/>
    <row r="43" spans="1:66" s="39" customFormat="1" ht="15" customHeight="1" x14ac:dyDescent="0.2">
      <c r="B43" s="39" t="s">
        <v>152</v>
      </c>
      <c r="BN43" s="121" t="s">
        <v>263</v>
      </c>
    </row>
    <row r="45" spans="1:66" s="125" customFormat="1" ht="9" x14ac:dyDescent="0.2">
      <c r="A45" s="122"/>
      <c r="B45" s="122"/>
      <c r="C45" s="123"/>
      <c r="D45" s="122"/>
      <c r="E45" s="122"/>
      <c r="F45" s="124"/>
      <c r="G45" s="124"/>
    </row>
    <row r="46" spans="1:66" s="1" customFormat="1" ht="15.75" customHeight="1" x14ac:dyDescent="0.2">
      <c r="A46" s="126"/>
      <c r="B46" s="1" t="s">
        <v>153</v>
      </c>
      <c r="C46" s="127"/>
      <c r="D46" s="126"/>
      <c r="E46" s="126"/>
      <c r="F46" s="126"/>
      <c r="G46" s="126"/>
    </row>
    <row r="47" spans="1:66" s="1" customFormat="1" ht="9.75" customHeight="1" x14ac:dyDescent="0.2"/>
    <row r="48" spans="1:66" s="1" customFormat="1" ht="15.75" customHeight="1" x14ac:dyDescent="0.2">
      <c r="A48" s="126"/>
      <c r="B48" s="128" t="s">
        <v>154</v>
      </c>
      <c r="C48" s="127"/>
      <c r="D48" s="126"/>
      <c r="E48" s="126"/>
      <c r="F48" s="126"/>
      <c r="G48" s="126"/>
    </row>
    <row r="49" spans="1:10" s="1" customFormat="1" ht="15.75" customHeight="1" x14ac:dyDescent="0.2">
      <c r="A49" s="126"/>
      <c r="B49" s="128" t="s">
        <v>155</v>
      </c>
      <c r="C49" s="127"/>
      <c r="D49" s="126"/>
      <c r="E49" s="126"/>
      <c r="F49" s="126"/>
      <c r="G49" s="126"/>
    </row>
    <row r="50" spans="1:10" s="1" customFormat="1" ht="15.75" customHeight="1" x14ac:dyDescent="0.2">
      <c r="A50" s="126"/>
      <c r="B50" s="129" t="s">
        <v>156</v>
      </c>
      <c r="C50" s="127"/>
      <c r="D50" s="126"/>
      <c r="E50" s="126"/>
      <c r="F50" s="126"/>
      <c r="G50" s="126"/>
    </row>
    <row r="51" spans="1:10" s="1" customFormat="1" ht="15.75" customHeight="1" x14ac:dyDescent="0.2">
      <c r="A51" s="126"/>
      <c r="B51" s="129" t="s">
        <v>157</v>
      </c>
      <c r="C51" s="127"/>
      <c r="D51" s="126"/>
      <c r="E51" s="126"/>
      <c r="F51" s="126"/>
      <c r="G51" s="126"/>
    </row>
    <row r="52" spans="1:10" s="1" customFormat="1" ht="15.75" customHeight="1" x14ac:dyDescent="0.2">
      <c r="A52" s="126"/>
      <c r="B52" s="129" t="s">
        <v>158</v>
      </c>
      <c r="C52" s="127"/>
      <c r="D52" s="126"/>
      <c r="E52" s="126"/>
      <c r="F52" s="126"/>
      <c r="G52" s="126"/>
    </row>
    <row r="53" spans="1:10" s="1" customFormat="1" ht="15.75" customHeight="1" x14ac:dyDescent="0.2">
      <c r="A53" s="126"/>
      <c r="B53" s="129"/>
      <c r="C53" s="127"/>
      <c r="D53" s="126"/>
      <c r="E53" s="126"/>
      <c r="F53" s="126"/>
      <c r="G53" s="126"/>
    </row>
    <row r="54" spans="1:10" s="1" customFormat="1" ht="15.75" customHeight="1" x14ac:dyDescent="0.2">
      <c r="B54" s="1" t="s">
        <v>159</v>
      </c>
    </row>
    <row r="55" spans="1:10" s="1" customFormat="1" ht="9.75" customHeight="1" x14ac:dyDescent="0.2"/>
    <row r="56" spans="1:10" s="1" customFormat="1" ht="18" customHeight="1" x14ac:dyDescent="0.2">
      <c r="B56" s="1" t="s">
        <v>160</v>
      </c>
    </row>
    <row r="57" spans="1:10" s="1" customFormat="1" ht="9.75" customHeight="1" x14ac:dyDescent="0.2"/>
    <row r="58" spans="1:10" s="1" customFormat="1" ht="14.25" customHeight="1" x14ac:dyDescent="0.2">
      <c r="B58" s="130"/>
      <c r="C58" s="131" t="s">
        <v>161</v>
      </c>
    </row>
    <row r="59" spans="1:10" s="1" customFormat="1" ht="9.75" customHeight="1" x14ac:dyDescent="0.2">
      <c r="B59" s="132"/>
      <c r="C59" s="131"/>
    </row>
    <row r="60" spans="1:10" s="1" customFormat="1" ht="15.75" customHeight="1" x14ac:dyDescent="0.2">
      <c r="B60" s="133" t="s">
        <v>162</v>
      </c>
    </row>
    <row r="61" spans="1:10" s="1" customFormat="1" ht="15.75" customHeight="1" x14ac:dyDescent="0.2">
      <c r="B61" s="133" t="s">
        <v>163</v>
      </c>
    </row>
    <row r="62" spans="1:10" s="1" customFormat="1" ht="15.75" customHeight="1" x14ac:dyDescent="0.2">
      <c r="B62" s="133" t="s">
        <v>164</v>
      </c>
    </row>
    <row r="63" spans="1:10" s="1" customFormat="1" ht="22.5" customHeight="1" x14ac:dyDescent="0.2">
      <c r="B63" s="133"/>
      <c r="C63" s="134"/>
      <c r="D63" s="135" t="s">
        <v>165</v>
      </c>
      <c r="E63" s="134"/>
      <c r="G63" s="134"/>
      <c r="J63" s="134"/>
    </row>
    <row r="64" spans="1:10" s="1" customFormat="1" ht="15.75" customHeight="1" x14ac:dyDescent="0.2">
      <c r="B64" s="133" t="s">
        <v>166</v>
      </c>
    </row>
    <row r="65" spans="2:4" s="1" customFormat="1" ht="15.75" customHeight="1" x14ac:dyDescent="0.2">
      <c r="B65" s="133" t="s">
        <v>167</v>
      </c>
    </row>
    <row r="66" spans="2:4" s="1" customFormat="1" ht="15.75" customHeight="1" x14ac:dyDescent="0.2">
      <c r="B66" s="133" t="s">
        <v>168</v>
      </c>
    </row>
    <row r="67" spans="2:4" s="1" customFormat="1" ht="15.75" customHeight="1" x14ac:dyDescent="0.2">
      <c r="B67" s="133" t="s">
        <v>169</v>
      </c>
    </row>
    <row r="68" spans="2:4" s="1" customFormat="1" ht="15.75" customHeight="1" x14ac:dyDescent="0.2">
      <c r="B68" s="133" t="s">
        <v>170</v>
      </c>
    </row>
    <row r="69" spans="2:4" s="1" customFormat="1" ht="15.75" customHeight="1" x14ac:dyDescent="0.2">
      <c r="B69" s="133" t="s">
        <v>171</v>
      </c>
    </row>
    <row r="70" spans="2:4" s="1" customFormat="1" ht="15.75" customHeight="1" x14ac:dyDescent="0.2">
      <c r="B70" s="133" t="s">
        <v>172</v>
      </c>
    </row>
    <row r="71" spans="2:4" s="1" customFormat="1" ht="15.75" customHeight="1" x14ac:dyDescent="0.2">
      <c r="B71" s="133" t="s">
        <v>173</v>
      </c>
    </row>
    <row r="72" spans="2:4" s="1" customFormat="1" ht="15.75" customHeight="1" x14ac:dyDescent="0.2">
      <c r="B72" s="133" t="s">
        <v>174</v>
      </c>
    </row>
    <row r="73" spans="2:4" s="1" customFormat="1" ht="15.75" customHeight="1" x14ac:dyDescent="0.2">
      <c r="B73" s="133" t="s">
        <v>175</v>
      </c>
    </row>
    <row r="74" spans="2:4" s="1" customFormat="1" ht="15.75" customHeight="1" x14ac:dyDescent="0.2">
      <c r="B74" s="133" t="s">
        <v>176</v>
      </c>
    </row>
    <row r="75" spans="2:4" s="1" customFormat="1" ht="15.75" customHeight="1" x14ac:dyDescent="0.2">
      <c r="B75" s="133" t="s">
        <v>177</v>
      </c>
    </row>
    <row r="76" spans="2:4" s="1" customFormat="1" ht="15.75" customHeight="1" x14ac:dyDescent="0.2">
      <c r="B76" s="133" t="s">
        <v>178</v>
      </c>
      <c r="C76" s="131"/>
    </row>
    <row r="77" spans="2:4" s="1" customFormat="1" ht="25.5" customHeight="1" x14ac:dyDescent="0.2">
      <c r="B77" s="133"/>
      <c r="C77" s="131"/>
      <c r="D77" s="135" t="s">
        <v>179</v>
      </c>
    </row>
    <row r="78" spans="2:4" s="1" customFormat="1" ht="15.75" customHeight="1" x14ac:dyDescent="0.2">
      <c r="B78" s="131" t="s">
        <v>180</v>
      </c>
      <c r="C78" s="131"/>
    </row>
    <row r="79" spans="2:4" s="1" customFormat="1" ht="15.75" customHeight="1" x14ac:dyDescent="0.2">
      <c r="B79" s="133" t="s">
        <v>181</v>
      </c>
    </row>
    <row r="80" spans="2:4" s="1" customFormat="1" ht="23.25" customHeight="1" x14ac:dyDescent="0.2">
      <c r="B80" s="133"/>
      <c r="D80" s="135" t="s">
        <v>182</v>
      </c>
    </row>
    <row r="81" spans="2:3" s="1" customFormat="1" ht="15.75" customHeight="1" x14ac:dyDescent="0.2">
      <c r="B81" s="133"/>
      <c r="C81" s="131" t="s">
        <v>183</v>
      </c>
    </row>
    <row r="82" spans="2:3" s="1" customFormat="1" ht="15.75" customHeight="1" x14ac:dyDescent="0.2">
      <c r="B82" s="133"/>
    </row>
    <row r="83" spans="2:3" s="1" customFormat="1" ht="15.75" customHeight="1" x14ac:dyDescent="0.2">
      <c r="B83" s="133"/>
    </row>
    <row r="84" spans="2:3" s="1" customFormat="1" ht="15.75" customHeight="1" x14ac:dyDescent="0.2">
      <c r="B84" s="133"/>
    </row>
    <row r="85" spans="2:3" s="1" customFormat="1" ht="15.75" customHeight="1" x14ac:dyDescent="0.2">
      <c r="B85" s="133"/>
    </row>
    <row r="86" spans="2:3" s="1" customFormat="1" ht="15.75" customHeight="1" x14ac:dyDescent="0.2">
      <c r="B86" s="133"/>
    </row>
    <row r="87" spans="2:3" s="1" customFormat="1" ht="15.75" customHeight="1" x14ac:dyDescent="0.2">
      <c r="B87" s="133"/>
    </row>
    <row r="88" spans="2:3" s="1" customFormat="1" ht="15.75" customHeight="1" x14ac:dyDescent="0.2">
      <c r="B88" s="133"/>
    </row>
    <row r="89" spans="2:3" s="1" customFormat="1" ht="15.75" customHeight="1" x14ac:dyDescent="0.2">
      <c r="B89" s="133"/>
    </row>
    <row r="90" spans="2:3" s="1" customFormat="1" ht="15.75" customHeight="1" x14ac:dyDescent="0.2">
      <c r="B90" s="133"/>
    </row>
    <row r="91" spans="2:3" s="1" customFormat="1" ht="15.75" customHeight="1" x14ac:dyDescent="0.2">
      <c r="B91" s="133"/>
    </row>
    <row r="92" spans="2:3" s="1" customFormat="1" ht="15.75" customHeight="1" x14ac:dyDescent="0.2">
      <c r="B92" s="133"/>
    </row>
    <row r="93" spans="2:3" s="1" customFormat="1" ht="15.75" customHeight="1" x14ac:dyDescent="0.2">
      <c r="B93" s="133"/>
    </row>
    <row r="94" spans="2:3" s="1" customFormat="1" ht="15.75" customHeight="1" x14ac:dyDescent="0.2">
      <c r="B94" s="133"/>
    </row>
    <row r="95" spans="2:3" s="1" customFormat="1" ht="15.75" customHeight="1" x14ac:dyDescent="0.2">
      <c r="B95" s="133"/>
    </row>
    <row r="96" spans="2:3" s="1" customFormat="1" ht="15.75" customHeight="1" x14ac:dyDescent="0.2">
      <c r="B96" s="133"/>
    </row>
    <row r="97" spans="2:4" s="1" customFormat="1" ht="15.75" customHeight="1" x14ac:dyDescent="0.2">
      <c r="B97" s="136"/>
    </row>
    <row r="98" spans="2:4" s="1" customFormat="1" ht="14.25" customHeight="1" x14ac:dyDescent="0.2">
      <c r="B98" s="137"/>
      <c r="C98" s="131" t="s">
        <v>184</v>
      </c>
    </row>
    <row r="99" spans="2:4" s="1" customFormat="1" ht="9.75" customHeight="1" x14ac:dyDescent="0.2">
      <c r="B99" s="133"/>
    </row>
    <row r="100" spans="2:4" s="1" customFormat="1" ht="15.75" customHeight="1" x14ac:dyDescent="0.2">
      <c r="B100" s="138" t="s">
        <v>185</v>
      </c>
    </row>
    <row r="101" spans="2:4" s="1" customFormat="1" ht="21" customHeight="1" x14ac:dyDescent="0.2">
      <c r="B101" s="138"/>
      <c r="D101" s="139" t="s">
        <v>186</v>
      </c>
    </row>
    <row r="102" spans="2:4" s="1" customFormat="1" ht="15.75" customHeight="1" x14ac:dyDescent="0.2">
      <c r="B102" s="138" t="s">
        <v>187</v>
      </c>
    </row>
    <row r="103" spans="2:4" s="1" customFormat="1" ht="15.75" customHeight="1" x14ac:dyDescent="0.2">
      <c r="B103" s="138" t="s">
        <v>188</v>
      </c>
    </row>
    <row r="104" spans="2:4" s="1" customFormat="1" x14ac:dyDescent="0.2">
      <c r="B104" s="133" t="s">
        <v>189</v>
      </c>
    </row>
    <row r="105" spans="2:4" s="1" customFormat="1" ht="21" customHeight="1" x14ac:dyDescent="0.2">
      <c r="B105" s="133"/>
      <c r="D105" s="135" t="s">
        <v>190</v>
      </c>
    </row>
    <row r="106" spans="2:4" s="1" customFormat="1" x14ac:dyDescent="0.2">
      <c r="B106" s="133" t="s">
        <v>191</v>
      </c>
    </row>
    <row r="107" spans="2:4" s="1" customFormat="1" ht="21" customHeight="1" x14ac:dyDescent="0.2">
      <c r="B107" s="133"/>
      <c r="D107" s="135" t="s">
        <v>192</v>
      </c>
    </row>
    <row r="108" spans="2:4" s="1" customFormat="1" x14ac:dyDescent="0.2">
      <c r="B108" s="133" t="s">
        <v>193</v>
      </c>
    </row>
    <row r="109" spans="2:4" s="1" customFormat="1" ht="21.75" customHeight="1" x14ac:dyDescent="0.2">
      <c r="B109" s="133"/>
      <c r="D109" s="135" t="s">
        <v>192</v>
      </c>
    </row>
    <row r="110" spans="2:4" s="1" customFormat="1" x14ac:dyDescent="0.2">
      <c r="B110" s="133" t="s">
        <v>194</v>
      </c>
    </row>
    <row r="111" spans="2:4" s="1" customFormat="1" ht="21" customHeight="1" x14ac:dyDescent="0.2">
      <c r="B111" s="133"/>
      <c r="D111" s="135" t="s">
        <v>192</v>
      </c>
    </row>
    <row r="112" spans="2:4" s="1" customFormat="1" x14ac:dyDescent="0.2">
      <c r="B112" s="136" t="s">
        <v>195</v>
      </c>
    </row>
    <row r="113" spans="2:5" s="1" customFormat="1" ht="21" customHeight="1" x14ac:dyDescent="0.2">
      <c r="B113" s="136"/>
      <c r="D113" s="135" t="s">
        <v>192</v>
      </c>
      <c r="E113" s="139"/>
    </row>
    <row r="114" spans="2:5" s="1" customFormat="1" ht="15.75" customHeight="1" x14ac:dyDescent="0.2">
      <c r="B114" s="138" t="s">
        <v>196</v>
      </c>
    </row>
    <row r="115" spans="2:5" s="1" customFormat="1" ht="15.75" customHeight="1" x14ac:dyDescent="0.2">
      <c r="B115" s="138" t="s">
        <v>197</v>
      </c>
    </row>
    <row r="116" spans="2:5" s="1" customFormat="1" ht="15.75" customHeight="1" x14ac:dyDescent="0.2">
      <c r="B116" s="138" t="s">
        <v>198</v>
      </c>
    </row>
    <row r="117" spans="2:5" s="1" customFormat="1" x14ac:dyDescent="0.2">
      <c r="B117" s="136" t="s">
        <v>199</v>
      </c>
    </row>
    <row r="118" spans="2:5" s="1" customFormat="1" x14ac:dyDescent="0.2">
      <c r="B118" s="140" t="s">
        <v>200</v>
      </c>
    </row>
    <row r="119" spans="2:5" s="1" customFormat="1" ht="21" customHeight="1" x14ac:dyDescent="0.2">
      <c r="B119" s="140"/>
      <c r="D119" s="135" t="s">
        <v>201</v>
      </c>
    </row>
    <row r="120" spans="2:5" s="1" customFormat="1" ht="15.75" customHeight="1" x14ac:dyDescent="0.2">
      <c r="B120" s="138" t="s">
        <v>202</v>
      </c>
    </row>
    <row r="121" spans="2:5" s="1" customFormat="1" ht="15.75" customHeight="1" x14ac:dyDescent="0.2">
      <c r="B121" s="138"/>
      <c r="D121" s="135" t="s">
        <v>203</v>
      </c>
    </row>
    <row r="122" spans="2:5" s="1" customFormat="1" ht="15.75" customHeight="1" x14ac:dyDescent="0.2">
      <c r="B122" s="138" t="s">
        <v>204</v>
      </c>
    </row>
    <row r="123" spans="2:5" s="1" customFormat="1" ht="15.75" customHeight="1" x14ac:dyDescent="0.2">
      <c r="B123" s="138" t="s">
        <v>205</v>
      </c>
    </row>
    <row r="124" spans="2:5" s="1" customFormat="1" x14ac:dyDescent="0.2"/>
  </sheetData>
  <mergeCells count="45">
    <mergeCell ref="AB3:AD3"/>
    <mergeCell ref="BF3:BN3"/>
    <mergeCell ref="AB4:BK5"/>
    <mergeCell ref="C5:U5"/>
    <mergeCell ref="D7:AQ8"/>
    <mergeCell ref="AW7:BM8"/>
    <mergeCell ref="G18:AQ19"/>
    <mergeCell ref="AV18:BM19"/>
    <mergeCell ref="F9:U10"/>
    <mergeCell ref="Z9:AQ10"/>
    <mergeCell ref="AZ9:BF10"/>
    <mergeCell ref="E11:M12"/>
    <mergeCell ref="N11:N12"/>
    <mergeCell ref="O11:BM12"/>
    <mergeCell ref="BN11:BN12"/>
    <mergeCell ref="E14:AQ15"/>
    <mergeCell ref="AV14:BM15"/>
    <mergeCell ref="H16:AQ17"/>
    <mergeCell ref="AV16:BM17"/>
    <mergeCell ref="G20:AQ21"/>
    <mergeCell ref="AW20:BM21"/>
    <mergeCell ref="D22:BM23"/>
    <mergeCell ref="F25:H26"/>
    <mergeCell ref="J25:V26"/>
    <mergeCell ref="AB25:AD26"/>
    <mergeCell ref="AF25:AU26"/>
    <mergeCell ref="AW25:BN38"/>
    <mergeCell ref="F27:N28"/>
    <mergeCell ref="Y27:AE28"/>
    <mergeCell ref="AN27:AU28"/>
    <mergeCell ref="E30:N30"/>
    <mergeCell ref="S30:AB30"/>
    <mergeCell ref="AE30:AI30"/>
    <mergeCell ref="AK30:AU30"/>
    <mergeCell ref="C32:K32"/>
    <mergeCell ref="M32:AU32"/>
    <mergeCell ref="C40:BM41"/>
    <mergeCell ref="C34:M34"/>
    <mergeCell ref="O34:AT34"/>
    <mergeCell ref="AE35:AJ36"/>
    <mergeCell ref="AO35:AU36"/>
    <mergeCell ref="K36:X36"/>
    <mergeCell ref="AF37:AU38"/>
    <mergeCell ref="E38:H38"/>
    <mergeCell ref="J38:Y38"/>
  </mergeCells>
  <phoneticPr fontId="3"/>
  <printOptions horizontalCentered="1" verticalCentered="1"/>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0070C0"/>
    <pageSetUpPr fitToPage="1"/>
  </sheetPr>
  <dimension ref="A1:BS1"/>
  <sheetViews>
    <sheetView zoomScale="115" zoomScaleNormal="115" workbookViewId="0">
      <selection activeCell="E11" sqref="E11:M12"/>
    </sheetView>
  </sheetViews>
  <sheetFormatPr defaultColWidth="9" defaultRowHeight="15" x14ac:dyDescent="0.2"/>
  <cols>
    <col min="1" max="70" width="9" style="142"/>
    <col min="71" max="71" width="9" style="143"/>
    <col min="72" max="16384" width="9" style="142"/>
  </cols>
  <sheetData>
    <row r="1" spans="1:1" x14ac:dyDescent="0.2">
      <c r="A1" s="184" t="s">
        <v>264</v>
      </c>
    </row>
  </sheetData>
  <phoneticPr fontId="3"/>
  <printOptions horizontalCentered="1" verticalCentered="1"/>
  <pageMargins left="0.23622047244094491" right="0.23622047244094491" top="0.19685039370078741" bottom="0.23622047244094491" header="0.19685039370078741" footer="0.19685039370078741"/>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116"/>
  <sheetViews>
    <sheetView showGridLines="0" zoomScale="80" zoomScaleNormal="80" workbookViewId="0">
      <pane xSplit="7" ySplit="10" topLeftCell="H11" activePane="bottomRight" state="frozen"/>
      <selection activeCell="E11" sqref="E11:M12"/>
      <selection pane="topRight" activeCell="E11" sqref="E11:M12"/>
      <selection pane="bottomLeft" activeCell="E11" sqref="E11:M12"/>
      <selection pane="bottomRight" activeCell="E11" sqref="E11:M12"/>
    </sheetView>
  </sheetViews>
  <sheetFormatPr defaultColWidth="9" defaultRowHeight="13.2" x14ac:dyDescent="0.2"/>
  <cols>
    <col min="1" max="1" width="4.44140625" style="214" bestFit="1" customWidth="1"/>
    <col min="2" max="2" width="10.109375" style="214" customWidth="1"/>
    <col min="3" max="3" width="13.21875" style="214" customWidth="1"/>
    <col min="4" max="4" width="13.77734375" style="214" bestFit="1" customWidth="1"/>
    <col min="5" max="5" width="21.33203125" style="214" bestFit="1" customWidth="1"/>
    <col min="6" max="6" width="23.77734375" style="214" bestFit="1" customWidth="1"/>
    <col min="7" max="8" width="14.33203125" style="214" bestFit="1" customWidth="1"/>
    <col min="9" max="9" width="5.21875" style="214" customWidth="1"/>
    <col min="10" max="10" width="10.21875" style="214" bestFit="1" customWidth="1"/>
    <col min="11" max="11" width="15.21875" style="214" customWidth="1"/>
    <col min="12" max="12" width="11.6640625" style="214" bestFit="1" customWidth="1"/>
    <col min="13" max="13" width="13.77734375" style="214" bestFit="1" customWidth="1"/>
    <col min="14" max="15" width="11.6640625" style="214" bestFit="1" customWidth="1"/>
    <col min="16" max="16" width="11" style="214" bestFit="1" customWidth="1"/>
    <col min="17" max="17" width="12.88671875" style="214" bestFit="1" customWidth="1"/>
    <col min="18" max="18" width="12.44140625" style="214" bestFit="1" customWidth="1"/>
    <col min="19" max="19" width="12.44140625" style="216" bestFit="1" customWidth="1"/>
    <col min="20" max="20" width="14.33203125" style="216" bestFit="1" customWidth="1"/>
    <col min="21" max="21" width="18" style="214" bestFit="1" customWidth="1"/>
    <col min="22" max="22" width="29.6640625" style="214" customWidth="1"/>
    <col min="23" max="23" width="24.109375" style="214" bestFit="1" customWidth="1"/>
    <col min="24" max="24" width="16.21875" style="214" bestFit="1" customWidth="1"/>
    <col min="25" max="25" width="14.6640625" style="214" bestFit="1" customWidth="1"/>
    <col min="26" max="26" width="16.21875" style="214" customWidth="1"/>
    <col min="27" max="27" width="13" style="214" bestFit="1" customWidth="1"/>
    <col min="28" max="28" width="28.109375" style="214" customWidth="1"/>
    <col min="29" max="29" width="16.88671875" style="214" bestFit="1" customWidth="1"/>
    <col min="30" max="30" width="17" style="214" customWidth="1"/>
    <col min="31" max="31" width="14.109375" style="214" bestFit="1" customWidth="1"/>
    <col min="32" max="32" width="20.6640625" style="214" customWidth="1"/>
    <col min="33" max="33" width="6.33203125" style="214" customWidth="1"/>
    <col min="34" max="34" width="20.77734375" style="214" bestFit="1" customWidth="1"/>
    <col min="35" max="35" width="7.88671875" style="214" customWidth="1"/>
    <col min="36" max="36" width="43.21875" style="214" customWidth="1"/>
    <col min="37" max="16384" width="9" style="214"/>
  </cols>
  <sheetData>
    <row r="1" spans="1:30" x14ac:dyDescent="0.2">
      <c r="B1" s="325" t="s">
        <v>42</v>
      </c>
      <c r="C1" s="325"/>
      <c r="D1" s="324" t="str">
        <f>見積依頼書!C4&amp;"  "&amp;見積依頼書!C5</f>
        <v>㈱ＡＡＡ  BBB事業所</v>
      </c>
      <c r="E1" s="324"/>
      <c r="F1" s="324"/>
      <c r="G1" s="324"/>
      <c r="I1" s="212" t="s">
        <v>76</v>
      </c>
      <c r="J1" s="212" t="s">
        <v>78</v>
      </c>
      <c r="K1" s="212" t="s">
        <v>102</v>
      </c>
      <c r="L1" s="212" t="s">
        <v>80</v>
      </c>
      <c r="M1" s="213" t="s">
        <v>83</v>
      </c>
      <c r="N1" s="212" t="s">
        <v>87</v>
      </c>
      <c r="O1" s="212" t="s">
        <v>89</v>
      </c>
      <c r="P1" s="212" t="s">
        <v>89</v>
      </c>
      <c r="Q1" s="212" t="s">
        <v>89</v>
      </c>
      <c r="R1" s="212" t="s">
        <v>89</v>
      </c>
      <c r="S1" s="213" t="s">
        <v>91</v>
      </c>
      <c r="T1" s="213" t="s">
        <v>102</v>
      </c>
      <c r="U1" s="212" t="s">
        <v>92</v>
      </c>
      <c r="V1" s="212" t="s">
        <v>102</v>
      </c>
      <c r="W1" s="212" t="s">
        <v>94</v>
      </c>
      <c r="X1" s="212" t="s">
        <v>102</v>
      </c>
      <c r="Y1" s="212" t="s">
        <v>94</v>
      </c>
      <c r="Z1" s="212" t="s">
        <v>102</v>
      </c>
      <c r="AA1" s="212" t="s">
        <v>101</v>
      </c>
      <c r="AB1" s="212" t="s">
        <v>102</v>
      </c>
      <c r="AC1" s="212" t="s">
        <v>104</v>
      </c>
      <c r="AD1" s="212" t="s">
        <v>102</v>
      </c>
    </row>
    <row r="2" spans="1:30" x14ac:dyDescent="0.2">
      <c r="B2" s="326" t="s">
        <v>43</v>
      </c>
      <c r="C2" s="326"/>
      <c r="D2" s="324" t="str">
        <f>見積依頼書!C6</f>
        <v>品質保証部</v>
      </c>
      <c r="E2" s="324"/>
      <c r="F2" s="324"/>
      <c r="G2" s="324"/>
      <c r="I2" s="212" t="s">
        <v>105</v>
      </c>
      <c r="J2" s="212" t="s">
        <v>79</v>
      </c>
      <c r="K2" s="212" t="s">
        <v>103</v>
      </c>
      <c r="L2" s="212" t="s">
        <v>81</v>
      </c>
      <c r="M2" s="213" t="s">
        <v>84</v>
      </c>
      <c r="N2" s="212" t="s">
        <v>88</v>
      </c>
      <c r="O2" s="212" t="s">
        <v>90</v>
      </c>
      <c r="P2" s="212" t="s">
        <v>90</v>
      </c>
      <c r="Q2" s="212" t="s">
        <v>90</v>
      </c>
      <c r="R2" s="212" t="s">
        <v>90</v>
      </c>
      <c r="S2" s="213" t="s">
        <v>79</v>
      </c>
      <c r="T2" s="213" t="s">
        <v>103</v>
      </c>
      <c r="U2" s="212" t="s">
        <v>107</v>
      </c>
      <c r="V2" s="212" t="s">
        <v>103</v>
      </c>
      <c r="W2" s="212" t="s">
        <v>95</v>
      </c>
      <c r="X2" s="212" t="s">
        <v>103</v>
      </c>
      <c r="Y2" s="212" t="s">
        <v>97</v>
      </c>
      <c r="Z2" s="212" t="s">
        <v>103</v>
      </c>
      <c r="AA2" s="212" t="s">
        <v>106</v>
      </c>
      <c r="AB2" s="212" t="s">
        <v>103</v>
      </c>
      <c r="AC2" s="212" t="s">
        <v>103</v>
      </c>
      <c r="AD2" s="212" t="s">
        <v>103</v>
      </c>
    </row>
    <row r="3" spans="1:30" x14ac:dyDescent="0.2">
      <c r="B3" s="326" t="s">
        <v>44</v>
      </c>
      <c r="C3" s="326"/>
      <c r="D3" s="324" t="str">
        <f>見積依頼書!C8</f>
        <v>田中一郎</v>
      </c>
      <c r="E3" s="324"/>
      <c r="F3" s="324"/>
      <c r="G3" s="324"/>
      <c r="H3" s="214" t="s">
        <v>0</v>
      </c>
      <c r="I3" s="212" t="s">
        <v>77</v>
      </c>
      <c r="J3" s="212"/>
      <c r="K3" s="212"/>
      <c r="L3" s="212" t="s">
        <v>82</v>
      </c>
      <c r="M3" s="213" t="s">
        <v>85</v>
      </c>
      <c r="N3" s="212"/>
      <c r="O3" s="212"/>
      <c r="P3" s="212"/>
      <c r="Q3" s="212"/>
      <c r="R3" s="212"/>
      <c r="S3" s="213"/>
      <c r="T3" s="213"/>
      <c r="U3" s="212"/>
      <c r="V3" s="212"/>
      <c r="W3" s="212" t="s">
        <v>96</v>
      </c>
      <c r="X3" s="212"/>
      <c r="Y3" s="212" t="s">
        <v>98</v>
      </c>
      <c r="Z3" s="212"/>
      <c r="AA3" s="212" t="s">
        <v>93</v>
      </c>
      <c r="AB3" s="212"/>
      <c r="AC3" s="212"/>
      <c r="AD3" s="212"/>
    </row>
    <row r="4" spans="1:30" x14ac:dyDescent="0.2">
      <c r="B4" s="322" t="s">
        <v>45</v>
      </c>
      <c r="C4" s="323"/>
      <c r="D4" s="324">
        <f>見積依頼書!C9</f>
        <v>0</v>
      </c>
      <c r="E4" s="324"/>
      <c r="F4" s="324"/>
      <c r="G4" s="324"/>
      <c r="I4" s="212"/>
      <c r="J4" s="212"/>
      <c r="K4" s="212"/>
      <c r="L4" s="212"/>
      <c r="M4" s="213" t="s">
        <v>86</v>
      </c>
      <c r="N4" s="212"/>
      <c r="O4" s="212"/>
      <c r="P4" s="212"/>
      <c r="Q4" s="212"/>
      <c r="R4" s="212"/>
      <c r="S4" s="213"/>
      <c r="T4" s="213"/>
      <c r="U4" s="212"/>
      <c r="V4" s="212"/>
      <c r="W4" s="212"/>
      <c r="X4" s="212"/>
      <c r="Y4" s="212" t="s">
        <v>99</v>
      </c>
      <c r="Z4" s="212"/>
      <c r="AA4" s="212"/>
      <c r="AB4" s="212"/>
      <c r="AC4" s="212"/>
      <c r="AD4" s="212"/>
    </row>
    <row r="5" spans="1:30" x14ac:dyDescent="0.2">
      <c r="B5" s="322" t="s">
        <v>46</v>
      </c>
      <c r="C5" s="323"/>
      <c r="D5" s="324" t="str">
        <f>見積依頼書!C7</f>
        <v>〒000-000　東京都港区</v>
      </c>
      <c r="E5" s="324"/>
      <c r="F5" s="324"/>
      <c r="G5" s="324"/>
      <c r="I5" s="212"/>
      <c r="J5" s="212"/>
      <c r="K5" s="212"/>
      <c r="L5" s="212"/>
      <c r="M5" s="212"/>
      <c r="N5" s="212"/>
      <c r="O5" s="212"/>
      <c r="P5" s="212"/>
      <c r="Q5" s="212"/>
      <c r="R5" s="212"/>
      <c r="S5" s="213"/>
      <c r="T5" s="213"/>
      <c r="U5" s="212"/>
      <c r="V5" s="212"/>
      <c r="W5" s="212"/>
      <c r="X5" s="212"/>
      <c r="Y5" s="212" t="s">
        <v>100</v>
      </c>
      <c r="Z5" s="212"/>
      <c r="AA5" s="212"/>
      <c r="AB5" s="212"/>
      <c r="AC5" s="212"/>
      <c r="AD5" s="212"/>
    </row>
    <row r="6" spans="1:30" x14ac:dyDescent="0.2">
      <c r="B6" s="322" t="s">
        <v>47</v>
      </c>
      <c r="C6" s="323"/>
      <c r="D6" s="324" t="str">
        <f>見積依頼書!C10</f>
        <v>03-1111-1112</v>
      </c>
      <c r="E6" s="324"/>
      <c r="F6" s="324"/>
      <c r="G6" s="324"/>
      <c r="I6" s="212"/>
      <c r="J6" s="212"/>
      <c r="K6" s="212"/>
      <c r="L6" s="212"/>
      <c r="M6" s="212"/>
      <c r="N6" s="212"/>
      <c r="O6" s="212"/>
      <c r="P6" s="212"/>
      <c r="Q6" s="212"/>
      <c r="R6" s="212"/>
      <c r="S6" s="213"/>
      <c r="T6" s="213"/>
      <c r="U6" s="212"/>
      <c r="V6" s="212"/>
      <c r="W6" s="212"/>
      <c r="X6" s="212"/>
      <c r="Y6" s="212"/>
      <c r="Z6" s="212"/>
      <c r="AA6" s="212"/>
      <c r="AB6" s="212"/>
      <c r="AC6" s="212"/>
      <c r="AD6" s="212"/>
    </row>
    <row r="7" spans="1:30" x14ac:dyDescent="0.2">
      <c r="B7" s="335" t="s">
        <v>48</v>
      </c>
      <c r="C7" s="336"/>
      <c r="D7" s="324" t="str">
        <f>見積依頼書!C11</f>
        <v>03-1111-1113</v>
      </c>
      <c r="E7" s="324"/>
      <c r="F7" s="324"/>
      <c r="G7" s="324"/>
    </row>
    <row r="8" spans="1:30" x14ac:dyDescent="0.2">
      <c r="B8" s="322" t="s">
        <v>49</v>
      </c>
      <c r="C8" s="323"/>
      <c r="D8" s="329" t="str">
        <f>D1</f>
        <v>㈱ＡＡＡ  BBB事業所</v>
      </c>
      <c r="E8" s="330"/>
      <c r="F8" s="330"/>
      <c r="G8" s="331"/>
      <c r="AB8" s="217"/>
    </row>
    <row r="9" spans="1:30" ht="13.8" thickBot="1" x14ac:dyDescent="0.25">
      <c r="B9" s="327" t="s">
        <v>50</v>
      </c>
      <c r="C9" s="328"/>
      <c r="D9" s="332" t="str">
        <f>D2</f>
        <v>品質保証部</v>
      </c>
      <c r="E9" s="333"/>
      <c r="F9" s="333"/>
      <c r="G9" s="334"/>
      <c r="H9" s="214">
        <v>8</v>
      </c>
      <c r="I9" s="214">
        <v>9</v>
      </c>
      <c r="J9" s="214">
        <v>10</v>
      </c>
      <c r="K9" s="214">
        <v>11</v>
      </c>
      <c r="L9" s="214">
        <v>12</v>
      </c>
      <c r="M9" s="214">
        <v>13</v>
      </c>
      <c r="N9" s="214">
        <v>14</v>
      </c>
      <c r="O9" s="214">
        <v>15</v>
      </c>
      <c r="P9" s="214">
        <v>16</v>
      </c>
      <c r="Q9" s="214">
        <v>17</v>
      </c>
      <c r="R9" s="214">
        <v>18</v>
      </c>
      <c r="S9" s="214">
        <v>19</v>
      </c>
      <c r="T9" s="214">
        <v>20</v>
      </c>
      <c r="U9" s="214">
        <v>21</v>
      </c>
      <c r="V9" s="214">
        <v>22</v>
      </c>
      <c r="W9" s="214">
        <v>23</v>
      </c>
      <c r="X9" s="214">
        <v>24</v>
      </c>
      <c r="Y9" s="214">
        <v>25</v>
      </c>
      <c r="Z9" s="214">
        <v>26</v>
      </c>
      <c r="AA9" s="214">
        <v>27</v>
      </c>
      <c r="AB9" s="214">
        <v>28</v>
      </c>
      <c r="AC9" s="214">
        <v>29</v>
      </c>
      <c r="AD9" s="214">
        <v>30</v>
      </c>
    </row>
    <row r="10" spans="1:30" ht="53.4" thickBot="1" x14ac:dyDescent="0.25">
      <c r="A10" s="218" t="s">
        <v>2</v>
      </c>
      <c r="B10" s="219" t="s">
        <v>51</v>
      </c>
      <c r="C10" s="219" t="s">
        <v>52</v>
      </c>
      <c r="D10" s="220" t="s">
        <v>53</v>
      </c>
      <c r="E10" s="221" t="s">
        <v>54</v>
      </c>
      <c r="F10" s="221" t="s">
        <v>55</v>
      </c>
      <c r="G10" s="221" t="s">
        <v>56</v>
      </c>
      <c r="H10" s="222" t="s">
        <v>57</v>
      </c>
      <c r="I10" s="219" t="s">
        <v>74</v>
      </c>
      <c r="J10" s="223" t="s">
        <v>58</v>
      </c>
      <c r="K10" s="220" t="s">
        <v>35</v>
      </c>
      <c r="L10" s="223" t="s">
        <v>59</v>
      </c>
      <c r="M10" s="220" t="s">
        <v>60</v>
      </c>
      <c r="N10" s="220" t="s">
        <v>61</v>
      </c>
      <c r="O10" s="224" t="s">
        <v>62</v>
      </c>
      <c r="P10" s="224" t="s">
        <v>63</v>
      </c>
      <c r="Q10" s="224" t="s">
        <v>64</v>
      </c>
      <c r="R10" s="224" t="s">
        <v>66</v>
      </c>
      <c r="S10" s="225" t="s">
        <v>65</v>
      </c>
      <c r="T10" s="225" t="s">
        <v>36</v>
      </c>
      <c r="U10" s="224" t="s">
        <v>67</v>
      </c>
      <c r="V10" s="226" t="s">
        <v>38</v>
      </c>
      <c r="W10" s="224" t="s">
        <v>68</v>
      </c>
      <c r="X10" s="224" t="s">
        <v>37</v>
      </c>
      <c r="Y10" s="220" t="s">
        <v>69</v>
      </c>
      <c r="Z10" s="220" t="s">
        <v>39</v>
      </c>
      <c r="AA10" s="220" t="s">
        <v>70</v>
      </c>
      <c r="AB10" s="227" t="s">
        <v>40</v>
      </c>
      <c r="AC10" s="220" t="s">
        <v>71</v>
      </c>
      <c r="AD10" s="228" t="s">
        <v>72</v>
      </c>
    </row>
    <row r="11" spans="1:30" ht="13.8" thickTop="1" x14ac:dyDescent="0.2">
      <c r="A11" s="229">
        <v>1</v>
      </c>
      <c r="B11" s="230">
        <f t="shared" ref="B11:B75" ca="1" si="0">IF(C11&lt;&gt;0,TODAY(),"")</f>
        <v>44474</v>
      </c>
      <c r="C11" s="231">
        <f>見積依頼書!C17</f>
        <v>123</v>
      </c>
      <c r="D11" s="232" t="str">
        <f>見積依頼書!B17</f>
        <v>修理＋校正</v>
      </c>
      <c r="E11" s="233" t="str">
        <f>見積依頼書!D17</f>
        <v>品名</v>
      </c>
      <c r="F11" s="233" t="str">
        <f>見積依頼書!H17</f>
        <v>●●株式会社</v>
      </c>
      <c r="G11" s="233" t="str">
        <f>見積依頼書!E17&amp;"    "&amp;見積依頼書!F17</f>
        <v>111111    op10</v>
      </c>
      <c r="H11" s="234" t="str">
        <f>見積依頼書!G17</f>
        <v>123</v>
      </c>
      <c r="I11" s="234">
        <f>見積依頼書!I17</f>
        <v>1</v>
      </c>
      <c r="J11" s="233" t="str">
        <f>IF(K11=0,"無","有")</f>
        <v>有</v>
      </c>
      <c r="K11" s="235" t="str">
        <f>見積依頼書!J17</f>
        <v>ACケーブル</v>
      </c>
      <c r="L11" s="234" t="str">
        <f>見積依頼書!M17</f>
        <v>京西標準仕様</v>
      </c>
      <c r="M11" s="232" t="s">
        <v>83</v>
      </c>
      <c r="N11" s="232" t="s">
        <v>87</v>
      </c>
      <c r="O11" s="233" t="s">
        <v>89</v>
      </c>
      <c r="P11" s="233" t="str">
        <f>見積依頼書!K17</f>
        <v>要</v>
      </c>
      <c r="Q11" s="233" t="str">
        <f>見積依頼書!L17</f>
        <v>個別</v>
      </c>
      <c r="R11" s="233" t="s">
        <v>248</v>
      </c>
      <c r="S11" s="236" t="s">
        <v>91</v>
      </c>
      <c r="T11" s="233"/>
      <c r="U11" s="237" t="s">
        <v>92</v>
      </c>
      <c r="V11" s="238"/>
      <c r="W11" s="214" t="s">
        <v>90</v>
      </c>
      <c r="X11" s="233"/>
      <c r="Y11" s="232" t="str">
        <f>見積依頼書!N17</f>
        <v>１年</v>
      </c>
      <c r="Z11" s="232"/>
      <c r="AA11" s="232" t="str">
        <f>IF(見積依頼書!Q17="","",見積依頼書!Q17)</f>
        <v>宅配</v>
      </c>
      <c r="AB11" s="232"/>
      <c r="AC11" s="239">
        <f>IF(見積依頼書!P17="","",見積依頼書!P17)</f>
        <v>43403</v>
      </c>
      <c r="AD11" s="240" t="str">
        <f>IF(見積依頼書!R17="","",見積依頼書!R17)</f>
        <v/>
      </c>
    </row>
    <row r="12" spans="1:30" x14ac:dyDescent="0.2">
      <c r="A12" s="241">
        <v>2</v>
      </c>
      <c r="B12" s="230" t="str">
        <f t="shared" ca="1" si="0"/>
        <v/>
      </c>
      <c r="C12" s="231">
        <f>見積依頼書!C18</f>
        <v>0</v>
      </c>
      <c r="D12" s="232">
        <f>見積依頼書!B18</f>
        <v>0</v>
      </c>
      <c r="E12" s="242">
        <f>見積依頼書!D18</f>
        <v>0</v>
      </c>
      <c r="F12" s="242">
        <f>見積依頼書!H18</f>
        <v>0</v>
      </c>
      <c r="G12" s="242" t="str">
        <f>見積依頼書!E18&amp;"    "&amp;見積依頼書!F18</f>
        <v xml:space="preserve">    </v>
      </c>
      <c r="H12" s="243">
        <f>見積依頼書!G18</f>
        <v>0</v>
      </c>
      <c r="I12" s="242">
        <f>見積依頼書!I18</f>
        <v>0</v>
      </c>
      <c r="J12" s="233" t="str">
        <f t="shared" ref="J12:J75" si="1">IF(K12=0,"無","有")</f>
        <v>無</v>
      </c>
      <c r="K12" s="244">
        <f>見積依頼書!J18</f>
        <v>0</v>
      </c>
      <c r="L12" s="245">
        <f>見積依頼書!M18</f>
        <v>0</v>
      </c>
      <c r="M12" s="232" t="s">
        <v>253</v>
      </c>
      <c r="N12" s="232" t="s">
        <v>254</v>
      </c>
      <c r="O12" s="233" t="s">
        <v>255</v>
      </c>
      <c r="P12" s="233">
        <f>見積依頼書!K18</f>
        <v>0</v>
      </c>
      <c r="Q12" s="233">
        <f>見積依頼書!L18</f>
        <v>0</v>
      </c>
      <c r="R12" s="233" t="s">
        <v>247</v>
      </c>
      <c r="S12" s="236" t="s">
        <v>256</v>
      </c>
      <c r="T12" s="233"/>
      <c r="U12" s="246" t="s">
        <v>257</v>
      </c>
      <c r="V12" s="242"/>
      <c r="W12" s="215" t="s">
        <v>252</v>
      </c>
      <c r="X12" s="242"/>
      <c r="Y12" s="232">
        <f>見積依頼書!N18</f>
        <v>0</v>
      </c>
      <c r="Z12" s="244"/>
      <c r="AA12" s="232" t="str">
        <f>IF(見積依頼書!Q18="","",見積依頼書!Q18)</f>
        <v/>
      </c>
      <c r="AB12" s="232"/>
      <c r="AC12" s="239" t="str">
        <f>IF(見積依頼書!P18="","",見積依頼書!P18)</f>
        <v/>
      </c>
      <c r="AD12" s="247" t="str">
        <f>IF(見積依頼書!R18="","",見積依頼書!R18)</f>
        <v/>
      </c>
    </row>
    <row r="13" spans="1:30" x14ac:dyDescent="0.2">
      <c r="A13" s="241">
        <v>3</v>
      </c>
      <c r="B13" s="230" t="str">
        <f t="shared" ca="1" si="0"/>
        <v/>
      </c>
      <c r="C13" s="231">
        <f>見積依頼書!C19</f>
        <v>0</v>
      </c>
      <c r="D13" s="232">
        <f>見積依頼書!B19</f>
        <v>0</v>
      </c>
      <c r="E13" s="242">
        <f>見積依頼書!D19</f>
        <v>0</v>
      </c>
      <c r="F13" s="242">
        <f>見積依頼書!H19</f>
        <v>0</v>
      </c>
      <c r="G13" s="242" t="str">
        <f>見積依頼書!E19&amp;"    "&amp;見積依頼書!F19</f>
        <v xml:space="preserve">    </v>
      </c>
      <c r="H13" s="243">
        <f>見積依頼書!G19</f>
        <v>0</v>
      </c>
      <c r="I13" s="242">
        <f>見積依頼書!I19</f>
        <v>0</v>
      </c>
      <c r="J13" s="233" t="str">
        <f t="shared" si="1"/>
        <v>無</v>
      </c>
      <c r="K13" s="244">
        <f>見積依頼書!J19</f>
        <v>0</v>
      </c>
      <c r="L13" s="245">
        <f>見積依頼書!M19</f>
        <v>0</v>
      </c>
      <c r="M13" s="232" t="s">
        <v>253</v>
      </c>
      <c r="N13" s="232" t="s">
        <v>254</v>
      </c>
      <c r="O13" s="233" t="s">
        <v>255</v>
      </c>
      <c r="P13" s="233">
        <f>見積依頼書!K19</f>
        <v>0</v>
      </c>
      <c r="Q13" s="233">
        <f>見積依頼書!L19</f>
        <v>0</v>
      </c>
      <c r="R13" s="233" t="s">
        <v>247</v>
      </c>
      <c r="S13" s="236" t="s">
        <v>256</v>
      </c>
      <c r="T13" s="233"/>
      <c r="U13" s="246" t="s">
        <v>257</v>
      </c>
      <c r="V13" s="242"/>
      <c r="W13" s="215" t="s">
        <v>252</v>
      </c>
      <c r="X13" s="242"/>
      <c r="Y13" s="232">
        <f>見積依頼書!N19</f>
        <v>0</v>
      </c>
      <c r="Z13" s="244"/>
      <c r="AA13" s="232" t="str">
        <f>IF(見積依頼書!Q19="","",見積依頼書!Q19)</f>
        <v/>
      </c>
      <c r="AB13" s="232"/>
      <c r="AC13" s="239" t="str">
        <f>IF(見積依頼書!P19="","",見積依頼書!P19)</f>
        <v/>
      </c>
      <c r="AD13" s="247" t="str">
        <f>IF(見積依頼書!R19="","",見積依頼書!R19)</f>
        <v/>
      </c>
    </row>
    <row r="14" spans="1:30" x14ac:dyDescent="0.2">
      <c r="A14" s="241">
        <v>4</v>
      </c>
      <c r="B14" s="230" t="str">
        <f t="shared" ca="1" si="0"/>
        <v/>
      </c>
      <c r="C14" s="231">
        <f>見積依頼書!C20</f>
        <v>0</v>
      </c>
      <c r="D14" s="232">
        <f>見積依頼書!B20</f>
        <v>0</v>
      </c>
      <c r="E14" s="242">
        <f>見積依頼書!D20</f>
        <v>0</v>
      </c>
      <c r="F14" s="242">
        <f>見積依頼書!H20</f>
        <v>0</v>
      </c>
      <c r="G14" s="242" t="str">
        <f>見積依頼書!E20&amp;"    "&amp;見積依頼書!F20</f>
        <v xml:space="preserve">    </v>
      </c>
      <c r="H14" s="243">
        <f>見積依頼書!G20</f>
        <v>0</v>
      </c>
      <c r="I14" s="242">
        <f>見積依頼書!I20</f>
        <v>0</v>
      </c>
      <c r="J14" s="233" t="str">
        <f t="shared" si="1"/>
        <v>無</v>
      </c>
      <c r="K14" s="244">
        <f>見積依頼書!J20</f>
        <v>0</v>
      </c>
      <c r="L14" s="245">
        <f>見積依頼書!M20</f>
        <v>0</v>
      </c>
      <c r="M14" s="232" t="s">
        <v>253</v>
      </c>
      <c r="N14" s="232" t="s">
        <v>254</v>
      </c>
      <c r="O14" s="233" t="s">
        <v>255</v>
      </c>
      <c r="P14" s="233">
        <f>見積依頼書!K20</f>
        <v>0</v>
      </c>
      <c r="Q14" s="233">
        <f>見積依頼書!L20</f>
        <v>0</v>
      </c>
      <c r="R14" s="233" t="s">
        <v>247</v>
      </c>
      <c r="S14" s="236" t="s">
        <v>256</v>
      </c>
      <c r="T14" s="233"/>
      <c r="U14" s="246" t="s">
        <v>257</v>
      </c>
      <c r="V14" s="242"/>
      <c r="W14" s="215" t="s">
        <v>252</v>
      </c>
      <c r="X14" s="242"/>
      <c r="Y14" s="232">
        <f>見積依頼書!N20</f>
        <v>0</v>
      </c>
      <c r="Z14" s="244"/>
      <c r="AA14" s="232" t="str">
        <f>IF(見積依頼書!Q20="","",見積依頼書!Q20)</f>
        <v/>
      </c>
      <c r="AB14" s="232"/>
      <c r="AC14" s="239" t="str">
        <f>IF(見積依頼書!P20="","",見積依頼書!P20)</f>
        <v/>
      </c>
      <c r="AD14" s="247" t="str">
        <f>IF(見積依頼書!R20="","",見積依頼書!R20)</f>
        <v/>
      </c>
    </row>
    <row r="15" spans="1:30" x14ac:dyDescent="0.2">
      <c r="A15" s="241">
        <v>5</v>
      </c>
      <c r="B15" s="230" t="str">
        <f t="shared" ca="1" si="0"/>
        <v/>
      </c>
      <c r="C15" s="231">
        <f>見積依頼書!C21</f>
        <v>0</v>
      </c>
      <c r="D15" s="232">
        <f>見積依頼書!B21</f>
        <v>0</v>
      </c>
      <c r="E15" s="242">
        <f>見積依頼書!D21</f>
        <v>0</v>
      </c>
      <c r="F15" s="242">
        <f>見積依頼書!H21</f>
        <v>0</v>
      </c>
      <c r="G15" s="242" t="str">
        <f>見積依頼書!E21&amp;"    "&amp;見積依頼書!F21</f>
        <v xml:space="preserve">    </v>
      </c>
      <c r="H15" s="243">
        <f>見積依頼書!G21</f>
        <v>0</v>
      </c>
      <c r="I15" s="242">
        <f>見積依頼書!I21</f>
        <v>0</v>
      </c>
      <c r="J15" s="233" t="str">
        <f t="shared" si="1"/>
        <v>無</v>
      </c>
      <c r="K15" s="244">
        <f>見積依頼書!J21</f>
        <v>0</v>
      </c>
      <c r="L15" s="245">
        <f>見積依頼書!M21</f>
        <v>0</v>
      </c>
      <c r="M15" s="232" t="s">
        <v>253</v>
      </c>
      <c r="N15" s="232" t="s">
        <v>254</v>
      </c>
      <c r="O15" s="233" t="s">
        <v>255</v>
      </c>
      <c r="P15" s="233">
        <f>見積依頼書!K21</f>
        <v>0</v>
      </c>
      <c r="Q15" s="233">
        <f>見積依頼書!L21</f>
        <v>0</v>
      </c>
      <c r="R15" s="233" t="s">
        <v>247</v>
      </c>
      <c r="S15" s="236" t="s">
        <v>256</v>
      </c>
      <c r="T15" s="233"/>
      <c r="U15" s="246" t="s">
        <v>257</v>
      </c>
      <c r="V15" s="242"/>
      <c r="W15" s="215" t="s">
        <v>252</v>
      </c>
      <c r="X15" s="242"/>
      <c r="Y15" s="232">
        <f>見積依頼書!N21</f>
        <v>0</v>
      </c>
      <c r="Z15" s="244"/>
      <c r="AA15" s="232" t="str">
        <f>IF(見積依頼書!Q21="","",見積依頼書!Q21)</f>
        <v/>
      </c>
      <c r="AB15" s="232"/>
      <c r="AC15" s="239" t="str">
        <f>IF(見積依頼書!P21="","",見積依頼書!P21)</f>
        <v/>
      </c>
      <c r="AD15" s="247" t="str">
        <f>IF(見積依頼書!R21="","",見積依頼書!R21)</f>
        <v/>
      </c>
    </row>
    <row r="16" spans="1:30" x14ac:dyDescent="0.2">
      <c r="A16" s="241">
        <v>6</v>
      </c>
      <c r="B16" s="230" t="str">
        <f t="shared" ca="1" si="0"/>
        <v/>
      </c>
      <c r="C16" s="231">
        <f>見積依頼書!C22</f>
        <v>0</v>
      </c>
      <c r="D16" s="232">
        <f>見積依頼書!B22</f>
        <v>0</v>
      </c>
      <c r="E16" s="242">
        <f>見積依頼書!D22</f>
        <v>0</v>
      </c>
      <c r="F16" s="242">
        <f>見積依頼書!H22</f>
        <v>0</v>
      </c>
      <c r="G16" s="242" t="str">
        <f>見積依頼書!E22&amp;"    "&amp;見積依頼書!F22</f>
        <v xml:space="preserve">    </v>
      </c>
      <c r="H16" s="243">
        <f>見積依頼書!G22</f>
        <v>0</v>
      </c>
      <c r="I16" s="242">
        <f>見積依頼書!I22</f>
        <v>0</v>
      </c>
      <c r="J16" s="233" t="str">
        <f t="shared" si="1"/>
        <v>無</v>
      </c>
      <c r="K16" s="244">
        <f>見積依頼書!J22</f>
        <v>0</v>
      </c>
      <c r="L16" s="245">
        <f>見積依頼書!M22</f>
        <v>0</v>
      </c>
      <c r="M16" s="232" t="s">
        <v>253</v>
      </c>
      <c r="N16" s="232" t="s">
        <v>254</v>
      </c>
      <c r="O16" s="233" t="s">
        <v>255</v>
      </c>
      <c r="P16" s="233">
        <f>見積依頼書!K22</f>
        <v>0</v>
      </c>
      <c r="Q16" s="233">
        <f>見積依頼書!L22</f>
        <v>0</v>
      </c>
      <c r="R16" s="233" t="s">
        <v>247</v>
      </c>
      <c r="S16" s="236" t="s">
        <v>256</v>
      </c>
      <c r="T16" s="233"/>
      <c r="U16" s="246" t="s">
        <v>257</v>
      </c>
      <c r="V16" s="242"/>
      <c r="W16" s="215" t="s">
        <v>252</v>
      </c>
      <c r="X16" s="242"/>
      <c r="Y16" s="232">
        <f>見積依頼書!N22</f>
        <v>0</v>
      </c>
      <c r="Z16" s="244"/>
      <c r="AA16" s="232" t="str">
        <f>IF(見積依頼書!Q22="","",見積依頼書!Q22)</f>
        <v/>
      </c>
      <c r="AB16" s="232"/>
      <c r="AC16" s="239" t="str">
        <f>IF(見積依頼書!P22="","",見積依頼書!P22)</f>
        <v/>
      </c>
      <c r="AD16" s="247" t="str">
        <f>IF(見積依頼書!R22="","",見積依頼書!R22)</f>
        <v/>
      </c>
    </row>
    <row r="17" spans="1:30" x14ac:dyDescent="0.2">
      <c r="A17" s="241">
        <v>7</v>
      </c>
      <c r="B17" s="230" t="str">
        <f t="shared" ca="1" si="0"/>
        <v/>
      </c>
      <c r="C17" s="231">
        <f>見積依頼書!C23</f>
        <v>0</v>
      </c>
      <c r="D17" s="232">
        <f>見積依頼書!B23</f>
        <v>0</v>
      </c>
      <c r="E17" s="242">
        <f>見積依頼書!D23</f>
        <v>0</v>
      </c>
      <c r="F17" s="242">
        <f>見積依頼書!H23</f>
        <v>0</v>
      </c>
      <c r="G17" s="242" t="str">
        <f>見積依頼書!E23&amp;"    "&amp;見積依頼書!F23</f>
        <v xml:space="preserve">    </v>
      </c>
      <c r="H17" s="243">
        <f>見積依頼書!G23</f>
        <v>0</v>
      </c>
      <c r="I17" s="242">
        <f>見積依頼書!I23</f>
        <v>0</v>
      </c>
      <c r="J17" s="233" t="str">
        <f t="shared" si="1"/>
        <v>無</v>
      </c>
      <c r="K17" s="244">
        <f>見積依頼書!J23</f>
        <v>0</v>
      </c>
      <c r="L17" s="245">
        <f>見積依頼書!M23</f>
        <v>0</v>
      </c>
      <c r="M17" s="232" t="s">
        <v>253</v>
      </c>
      <c r="N17" s="232" t="s">
        <v>254</v>
      </c>
      <c r="O17" s="233" t="s">
        <v>255</v>
      </c>
      <c r="P17" s="233">
        <f>見積依頼書!K23</f>
        <v>0</v>
      </c>
      <c r="Q17" s="233">
        <f>見積依頼書!L23</f>
        <v>0</v>
      </c>
      <c r="R17" s="233" t="s">
        <v>247</v>
      </c>
      <c r="S17" s="236" t="s">
        <v>256</v>
      </c>
      <c r="T17" s="233"/>
      <c r="U17" s="246" t="s">
        <v>257</v>
      </c>
      <c r="V17" s="242"/>
      <c r="W17" s="215" t="s">
        <v>252</v>
      </c>
      <c r="X17" s="242"/>
      <c r="Y17" s="232">
        <f>見積依頼書!N23</f>
        <v>0</v>
      </c>
      <c r="Z17" s="244"/>
      <c r="AA17" s="232" t="str">
        <f>IF(見積依頼書!Q23="","",見積依頼書!Q23)</f>
        <v/>
      </c>
      <c r="AB17" s="232"/>
      <c r="AC17" s="239" t="str">
        <f>IF(見積依頼書!P23="","",見積依頼書!P23)</f>
        <v/>
      </c>
      <c r="AD17" s="247" t="str">
        <f>IF(見積依頼書!R23="","",見積依頼書!R23)</f>
        <v/>
      </c>
    </row>
    <row r="18" spans="1:30" x14ac:dyDescent="0.2">
      <c r="A18" s="241">
        <v>8</v>
      </c>
      <c r="B18" s="230" t="str">
        <f t="shared" ca="1" si="0"/>
        <v/>
      </c>
      <c r="C18" s="231">
        <f>見積依頼書!C24</f>
        <v>0</v>
      </c>
      <c r="D18" s="232">
        <f>見積依頼書!B24</f>
        <v>0</v>
      </c>
      <c r="E18" s="242">
        <f>見積依頼書!D24</f>
        <v>0</v>
      </c>
      <c r="F18" s="242">
        <f>見積依頼書!H24</f>
        <v>0</v>
      </c>
      <c r="G18" s="242" t="str">
        <f>見積依頼書!E24&amp;"    "&amp;見積依頼書!F24</f>
        <v xml:space="preserve">    </v>
      </c>
      <c r="H18" s="243">
        <f>見積依頼書!G24</f>
        <v>0</v>
      </c>
      <c r="I18" s="242">
        <f>見積依頼書!I24</f>
        <v>0</v>
      </c>
      <c r="J18" s="233" t="str">
        <f t="shared" si="1"/>
        <v>無</v>
      </c>
      <c r="K18" s="244">
        <f>見積依頼書!J24</f>
        <v>0</v>
      </c>
      <c r="L18" s="245">
        <f>見積依頼書!M24</f>
        <v>0</v>
      </c>
      <c r="M18" s="232" t="s">
        <v>253</v>
      </c>
      <c r="N18" s="232" t="s">
        <v>254</v>
      </c>
      <c r="O18" s="233" t="s">
        <v>255</v>
      </c>
      <c r="P18" s="233">
        <f>見積依頼書!K24</f>
        <v>0</v>
      </c>
      <c r="Q18" s="233">
        <f>見積依頼書!L24</f>
        <v>0</v>
      </c>
      <c r="R18" s="233" t="s">
        <v>247</v>
      </c>
      <c r="S18" s="236" t="s">
        <v>256</v>
      </c>
      <c r="T18" s="233"/>
      <c r="U18" s="246" t="s">
        <v>257</v>
      </c>
      <c r="V18" s="242"/>
      <c r="W18" s="215" t="s">
        <v>252</v>
      </c>
      <c r="X18" s="242"/>
      <c r="Y18" s="232">
        <f>見積依頼書!N24</f>
        <v>0</v>
      </c>
      <c r="Z18" s="244"/>
      <c r="AA18" s="232" t="str">
        <f>IF(見積依頼書!Q24="","",見積依頼書!Q24)</f>
        <v/>
      </c>
      <c r="AB18" s="232"/>
      <c r="AC18" s="239" t="str">
        <f>IF(見積依頼書!P24="","",見積依頼書!P24)</f>
        <v/>
      </c>
      <c r="AD18" s="247" t="str">
        <f>IF(見積依頼書!R24="","",見積依頼書!R24)</f>
        <v/>
      </c>
    </row>
    <row r="19" spans="1:30" x14ac:dyDescent="0.2">
      <c r="A19" s="241">
        <v>9</v>
      </c>
      <c r="B19" s="230" t="str">
        <f t="shared" ca="1" si="0"/>
        <v/>
      </c>
      <c r="C19" s="231">
        <f>見積依頼書!C25</f>
        <v>0</v>
      </c>
      <c r="D19" s="232">
        <f>見積依頼書!B25</f>
        <v>0</v>
      </c>
      <c r="E19" s="242">
        <f>見積依頼書!D25</f>
        <v>0</v>
      </c>
      <c r="F19" s="242">
        <f>見積依頼書!H25</f>
        <v>0</v>
      </c>
      <c r="G19" s="242" t="str">
        <f>見積依頼書!E25&amp;"    "&amp;見積依頼書!F25</f>
        <v xml:space="preserve">    </v>
      </c>
      <c r="H19" s="243">
        <f>見積依頼書!G25</f>
        <v>0</v>
      </c>
      <c r="I19" s="242">
        <f>見積依頼書!I25</f>
        <v>0</v>
      </c>
      <c r="J19" s="233" t="str">
        <f t="shared" si="1"/>
        <v>無</v>
      </c>
      <c r="K19" s="244">
        <f>見積依頼書!J25</f>
        <v>0</v>
      </c>
      <c r="L19" s="245">
        <f>見積依頼書!M25</f>
        <v>0</v>
      </c>
      <c r="M19" s="232" t="s">
        <v>253</v>
      </c>
      <c r="N19" s="232" t="s">
        <v>254</v>
      </c>
      <c r="O19" s="233" t="s">
        <v>255</v>
      </c>
      <c r="P19" s="233">
        <f>見積依頼書!K25</f>
        <v>0</v>
      </c>
      <c r="Q19" s="233">
        <f>見積依頼書!L25</f>
        <v>0</v>
      </c>
      <c r="R19" s="233" t="s">
        <v>247</v>
      </c>
      <c r="S19" s="236" t="s">
        <v>256</v>
      </c>
      <c r="T19" s="233"/>
      <c r="U19" s="246" t="s">
        <v>257</v>
      </c>
      <c r="V19" s="242"/>
      <c r="W19" s="215" t="s">
        <v>252</v>
      </c>
      <c r="X19" s="242"/>
      <c r="Y19" s="232">
        <f>見積依頼書!N25</f>
        <v>0</v>
      </c>
      <c r="Z19" s="244"/>
      <c r="AA19" s="232" t="str">
        <f>IF(見積依頼書!Q25="","",見積依頼書!Q25)</f>
        <v/>
      </c>
      <c r="AB19" s="232"/>
      <c r="AC19" s="239" t="str">
        <f>IF(見積依頼書!P25="","",見積依頼書!P25)</f>
        <v/>
      </c>
      <c r="AD19" s="247" t="str">
        <f>IF(見積依頼書!R25="","",見積依頼書!R25)</f>
        <v/>
      </c>
    </row>
    <row r="20" spans="1:30" x14ac:dyDescent="0.2">
      <c r="A20" s="241">
        <v>10</v>
      </c>
      <c r="B20" s="230" t="str">
        <f t="shared" ca="1" si="0"/>
        <v/>
      </c>
      <c r="C20" s="231">
        <f>見積依頼書!C26</f>
        <v>0</v>
      </c>
      <c r="D20" s="232">
        <f>見積依頼書!B26</f>
        <v>0</v>
      </c>
      <c r="E20" s="242">
        <f>見積依頼書!D26</f>
        <v>0</v>
      </c>
      <c r="F20" s="242">
        <f>見積依頼書!H26</f>
        <v>0</v>
      </c>
      <c r="G20" s="242" t="str">
        <f>見積依頼書!E26&amp;"    "&amp;見積依頼書!F26</f>
        <v xml:space="preserve">    </v>
      </c>
      <c r="H20" s="243">
        <f>見積依頼書!G26</f>
        <v>0</v>
      </c>
      <c r="I20" s="242">
        <f>見積依頼書!I26</f>
        <v>0</v>
      </c>
      <c r="J20" s="233" t="str">
        <f t="shared" si="1"/>
        <v>無</v>
      </c>
      <c r="K20" s="244">
        <f>見積依頼書!J26</f>
        <v>0</v>
      </c>
      <c r="L20" s="245">
        <f>見積依頼書!M26</f>
        <v>0</v>
      </c>
      <c r="M20" s="232" t="s">
        <v>253</v>
      </c>
      <c r="N20" s="232" t="s">
        <v>254</v>
      </c>
      <c r="O20" s="233" t="s">
        <v>255</v>
      </c>
      <c r="P20" s="233">
        <f>見積依頼書!K26</f>
        <v>0</v>
      </c>
      <c r="Q20" s="233">
        <f>見積依頼書!L26</f>
        <v>0</v>
      </c>
      <c r="R20" s="233" t="s">
        <v>247</v>
      </c>
      <c r="S20" s="236" t="s">
        <v>256</v>
      </c>
      <c r="T20" s="233"/>
      <c r="U20" s="246" t="s">
        <v>257</v>
      </c>
      <c r="V20" s="242"/>
      <c r="W20" s="215" t="s">
        <v>252</v>
      </c>
      <c r="X20" s="242"/>
      <c r="Y20" s="232">
        <f>見積依頼書!N26</f>
        <v>0</v>
      </c>
      <c r="Z20" s="244"/>
      <c r="AA20" s="232" t="str">
        <f>IF(見積依頼書!Q26="","",見積依頼書!Q26)</f>
        <v/>
      </c>
      <c r="AB20" s="232"/>
      <c r="AC20" s="239" t="str">
        <f>IF(見積依頼書!P26="","",見積依頼書!P26)</f>
        <v/>
      </c>
      <c r="AD20" s="247" t="str">
        <f>IF(見積依頼書!R26="","",見積依頼書!R26)</f>
        <v/>
      </c>
    </row>
    <row r="21" spans="1:30" x14ac:dyDescent="0.2">
      <c r="A21" s="241">
        <v>11</v>
      </c>
      <c r="B21" s="230" t="str">
        <f t="shared" ca="1" si="0"/>
        <v/>
      </c>
      <c r="C21" s="231">
        <f>見積依頼書!C27</f>
        <v>0</v>
      </c>
      <c r="D21" s="232">
        <f>見積依頼書!B27</f>
        <v>0</v>
      </c>
      <c r="E21" s="242">
        <f>見積依頼書!D27</f>
        <v>0</v>
      </c>
      <c r="F21" s="242">
        <f>見積依頼書!H27</f>
        <v>0</v>
      </c>
      <c r="G21" s="242" t="str">
        <f>見積依頼書!E27&amp;"    "&amp;見積依頼書!F27</f>
        <v xml:space="preserve">    </v>
      </c>
      <c r="H21" s="243">
        <f>見積依頼書!G27</f>
        <v>0</v>
      </c>
      <c r="I21" s="242">
        <f>見積依頼書!I27</f>
        <v>0</v>
      </c>
      <c r="J21" s="233" t="str">
        <f t="shared" si="1"/>
        <v>無</v>
      </c>
      <c r="K21" s="244">
        <f>見積依頼書!J27</f>
        <v>0</v>
      </c>
      <c r="L21" s="245">
        <f>見積依頼書!M27</f>
        <v>0</v>
      </c>
      <c r="M21" s="232" t="s">
        <v>253</v>
      </c>
      <c r="N21" s="232" t="s">
        <v>254</v>
      </c>
      <c r="O21" s="233" t="s">
        <v>255</v>
      </c>
      <c r="P21" s="233">
        <f>見積依頼書!K27</f>
        <v>0</v>
      </c>
      <c r="Q21" s="233">
        <f>見積依頼書!L27</f>
        <v>0</v>
      </c>
      <c r="R21" s="233" t="s">
        <v>247</v>
      </c>
      <c r="S21" s="236" t="s">
        <v>256</v>
      </c>
      <c r="T21" s="233"/>
      <c r="U21" s="246" t="s">
        <v>257</v>
      </c>
      <c r="V21" s="242"/>
      <c r="W21" s="215" t="s">
        <v>252</v>
      </c>
      <c r="X21" s="242"/>
      <c r="Y21" s="232">
        <f>見積依頼書!N27</f>
        <v>0</v>
      </c>
      <c r="Z21" s="244"/>
      <c r="AA21" s="232" t="str">
        <f>IF(見積依頼書!Q27="","",見積依頼書!Q27)</f>
        <v/>
      </c>
      <c r="AB21" s="232"/>
      <c r="AC21" s="239" t="str">
        <f>IF(見積依頼書!P27="","",見積依頼書!P27)</f>
        <v/>
      </c>
      <c r="AD21" s="247" t="str">
        <f>IF(見積依頼書!R27="","",見積依頼書!R27)</f>
        <v/>
      </c>
    </row>
    <row r="22" spans="1:30" x14ac:dyDescent="0.2">
      <c r="A22" s="241">
        <v>12</v>
      </c>
      <c r="B22" s="230" t="str">
        <f t="shared" ca="1" si="0"/>
        <v/>
      </c>
      <c r="C22" s="231">
        <f>見積依頼書!C28</f>
        <v>0</v>
      </c>
      <c r="D22" s="232">
        <f>見積依頼書!B28</f>
        <v>0</v>
      </c>
      <c r="E22" s="242">
        <f>見積依頼書!D28</f>
        <v>0</v>
      </c>
      <c r="F22" s="242">
        <f>見積依頼書!H28</f>
        <v>0</v>
      </c>
      <c r="G22" s="242" t="str">
        <f>見積依頼書!E28&amp;"    "&amp;見積依頼書!F28</f>
        <v xml:space="preserve">    </v>
      </c>
      <c r="H22" s="243">
        <f>見積依頼書!G28</f>
        <v>0</v>
      </c>
      <c r="I22" s="242">
        <f>見積依頼書!I28</f>
        <v>0</v>
      </c>
      <c r="J22" s="233" t="str">
        <f t="shared" si="1"/>
        <v>無</v>
      </c>
      <c r="K22" s="244">
        <f>見積依頼書!J28</f>
        <v>0</v>
      </c>
      <c r="L22" s="245">
        <f>見積依頼書!M28</f>
        <v>0</v>
      </c>
      <c r="M22" s="232" t="s">
        <v>253</v>
      </c>
      <c r="N22" s="232" t="s">
        <v>254</v>
      </c>
      <c r="O22" s="233" t="s">
        <v>255</v>
      </c>
      <c r="P22" s="233">
        <f>見積依頼書!K28</f>
        <v>0</v>
      </c>
      <c r="Q22" s="233">
        <f>見積依頼書!L28</f>
        <v>0</v>
      </c>
      <c r="R22" s="233" t="s">
        <v>247</v>
      </c>
      <c r="S22" s="236" t="s">
        <v>256</v>
      </c>
      <c r="T22" s="233"/>
      <c r="U22" s="246" t="s">
        <v>257</v>
      </c>
      <c r="V22" s="242"/>
      <c r="W22" s="215" t="s">
        <v>252</v>
      </c>
      <c r="X22" s="242"/>
      <c r="Y22" s="232">
        <f>見積依頼書!N28</f>
        <v>0</v>
      </c>
      <c r="Z22" s="244"/>
      <c r="AA22" s="232" t="str">
        <f>IF(見積依頼書!Q28="","",見積依頼書!Q28)</f>
        <v/>
      </c>
      <c r="AB22" s="232"/>
      <c r="AC22" s="239" t="str">
        <f>IF(見積依頼書!P28="","",見積依頼書!P28)</f>
        <v/>
      </c>
      <c r="AD22" s="248" t="str">
        <f>IF(見積依頼書!R28="","",見積依頼書!R28)</f>
        <v/>
      </c>
    </row>
    <row r="23" spans="1:30" x14ac:dyDescent="0.2">
      <c r="A23" s="241">
        <v>13</v>
      </c>
      <c r="B23" s="249" t="str">
        <f t="shared" ca="1" si="0"/>
        <v/>
      </c>
      <c r="C23" s="242">
        <f>見積依頼書!C29</f>
        <v>0</v>
      </c>
      <c r="D23" s="232">
        <f>見積依頼書!B29</f>
        <v>0</v>
      </c>
      <c r="E23" s="242">
        <f>見積依頼書!D29</f>
        <v>0</v>
      </c>
      <c r="F23" s="242">
        <f>見積依頼書!H29</f>
        <v>0</v>
      </c>
      <c r="G23" s="242" t="str">
        <f>見積依頼書!E29&amp;"    "&amp;見積依頼書!F29</f>
        <v xml:space="preserve">    </v>
      </c>
      <c r="H23" s="243">
        <f>見積依頼書!G29</f>
        <v>0</v>
      </c>
      <c r="I23" s="242">
        <f>見積依頼書!I29</f>
        <v>0</v>
      </c>
      <c r="J23" s="233" t="str">
        <f t="shared" si="1"/>
        <v>無</v>
      </c>
      <c r="K23" s="244">
        <f>見積依頼書!J29</f>
        <v>0</v>
      </c>
      <c r="L23" s="245">
        <f>見積依頼書!M29</f>
        <v>0</v>
      </c>
      <c r="M23" s="232" t="s">
        <v>253</v>
      </c>
      <c r="N23" s="232" t="s">
        <v>254</v>
      </c>
      <c r="O23" s="233" t="s">
        <v>255</v>
      </c>
      <c r="P23" s="233">
        <f>見積依頼書!K29</f>
        <v>0</v>
      </c>
      <c r="Q23" s="233">
        <f>見積依頼書!L29</f>
        <v>0</v>
      </c>
      <c r="R23" s="233" t="s">
        <v>247</v>
      </c>
      <c r="S23" s="236" t="s">
        <v>256</v>
      </c>
      <c r="T23" s="233"/>
      <c r="U23" s="246" t="s">
        <v>257</v>
      </c>
      <c r="V23" s="242"/>
      <c r="W23" s="215" t="s">
        <v>252</v>
      </c>
      <c r="X23" s="242"/>
      <c r="Y23" s="232">
        <f>見積依頼書!N29</f>
        <v>0</v>
      </c>
      <c r="Z23" s="244"/>
      <c r="AA23" s="232" t="str">
        <f>IF(見積依頼書!Q29="","",見積依頼書!Q29)</f>
        <v/>
      </c>
      <c r="AB23" s="232"/>
      <c r="AC23" s="239" t="str">
        <f>IF(見積依頼書!P29="","",見積依頼書!P29)</f>
        <v/>
      </c>
      <c r="AD23" s="248" t="str">
        <f>IF(見積依頼書!R29="","",見積依頼書!R29)</f>
        <v/>
      </c>
    </row>
    <row r="24" spans="1:30" x14ac:dyDescent="0.2">
      <c r="A24" s="250">
        <v>14</v>
      </c>
      <c r="B24" s="249" t="str">
        <f t="shared" ca="1" si="0"/>
        <v/>
      </c>
      <c r="C24" s="242">
        <f>見積依頼書!C30</f>
        <v>0</v>
      </c>
      <c r="D24" s="232">
        <f>見積依頼書!B30</f>
        <v>0</v>
      </c>
      <c r="E24" s="242">
        <f>見積依頼書!D30</f>
        <v>0</v>
      </c>
      <c r="F24" s="242">
        <f>見積依頼書!H30</f>
        <v>0</v>
      </c>
      <c r="G24" s="242" t="str">
        <f>見積依頼書!E30&amp;"    "&amp;見積依頼書!F30</f>
        <v xml:space="preserve">    </v>
      </c>
      <c r="H24" s="243">
        <f>見積依頼書!G30</f>
        <v>0</v>
      </c>
      <c r="I24" s="242">
        <f>見積依頼書!I30</f>
        <v>0</v>
      </c>
      <c r="J24" s="233" t="str">
        <f t="shared" si="1"/>
        <v>無</v>
      </c>
      <c r="K24" s="244">
        <f>見積依頼書!J30</f>
        <v>0</v>
      </c>
      <c r="L24" s="245">
        <f>見積依頼書!M30</f>
        <v>0</v>
      </c>
      <c r="M24" s="232" t="s">
        <v>253</v>
      </c>
      <c r="N24" s="232" t="s">
        <v>254</v>
      </c>
      <c r="O24" s="233" t="s">
        <v>255</v>
      </c>
      <c r="P24" s="233">
        <f>見積依頼書!K30</f>
        <v>0</v>
      </c>
      <c r="Q24" s="233">
        <f>見積依頼書!L30</f>
        <v>0</v>
      </c>
      <c r="R24" s="233" t="s">
        <v>247</v>
      </c>
      <c r="S24" s="236" t="s">
        <v>256</v>
      </c>
      <c r="T24" s="233"/>
      <c r="U24" s="246" t="s">
        <v>257</v>
      </c>
      <c r="V24" s="242"/>
      <c r="W24" s="215" t="s">
        <v>252</v>
      </c>
      <c r="X24" s="242"/>
      <c r="Y24" s="232">
        <f>見積依頼書!N30</f>
        <v>0</v>
      </c>
      <c r="Z24" s="244"/>
      <c r="AA24" s="232" t="str">
        <f>IF(見積依頼書!Q30="","",見積依頼書!Q30)</f>
        <v/>
      </c>
      <c r="AB24" s="232"/>
      <c r="AC24" s="239" t="str">
        <f>IF(見積依頼書!P30="","",見積依頼書!P30)</f>
        <v/>
      </c>
      <c r="AD24" s="248" t="str">
        <f>IF(見積依頼書!R30="","",見積依頼書!R30)</f>
        <v/>
      </c>
    </row>
    <row r="25" spans="1:30" x14ac:dyDescent="0.2">
      <c r="A25" s="241">
        <v>15</v>
      </c>
      <c r="B25" s="249" t="str">
        <f t="shared" ca="1" si="0"/>
        <v/>
      </c>
      <c r="C25" s="242">
        <f>見積依頼書!C31</f>
        <v>0</v>
      </c>
      <c r="D25" s="232">
        <f>見積依頼書!B31</f>
        <v>0</v>
      </c>
      <c r="E25" s="242">
        <f>見積依頼書!D31</f>
        <v>0</v>
      </c>
      <c r="F25" s="242">
        <f>見積依頼書!H31</f>
        <v>0</v>
      </c>
      <c r="G25" s="242" t="str">
        <f>見積依頼書!E31&amp;"    "&amp;見積依頼書!F31</f>
        <v xml:space="preserve">    </v>
      </c>
      <c r="H25" s="243">
        <f>見積依頼書!G31</f>
        <v>0</v>
      </c>
      <c r="I25" s="242">
        <f>見積依頼書!I31</f>
        <v>0</v>
      </c>
      <c r="J25" s="233" t="str">
        <f t="shared" si="1"/>
        <v>無</v>
      </c>
      <c r="K25" s="244">
        <f>見積依頼書!J31</f>
        <v>0</v>
      </c>
      <c r="L25" s="245">
        <f>見積依頼書!M31</f>
        <v>0</v>
      </c>
      <c r="M25" s="232" t="s">
        <v>253</v>
      </c>
      <c r="N25" s="232" t="s">
        <v>254</v>
      </c>
      <c r="O25" s="233" t="s">
        <v>255</v>
      </c>
      <c r="P25" s="233">
        <f>見積依頼書!K31</f>
        <v>0</v>
      </c>
      <c r="Q25" s="233">
        <f>見積依頼書!L31</f>
        <v>0</v>
      </c>
      <c r="R25" s="233" t="s">
        <v>247</v>
      </c>
      <c r="S25" s="236" t="s">
        <v>256</v>
      </c>
      <c r="T25" s="233"/>
      <c r="U25" s="246" t="s">
        <v>257</v>
      </c>
      <c r="V25" s="242"/>
      <c r="W25" s="215" t="s">
        <v>252</v>
      </c>
      <c r="X25" s="242"/>
      <c r="Y25" s="232">
        <f>見積依頼書!N31</f>
        <v>0</v>
      </c>
      <c r="Z25" s="244"/>
      <c r="AA25" s="232" t="str">
        <f>IF(見積依頼書!Q31="","",見積依頼書!Q31)</f>
        <v/>
      </c>
      <c r="AB25" s="232"/>
      <c r="AC25" s="239" t="str">
        <f>IF(見積依頼書!P31="","",見積依頼書!P31)</f>
        <v/>
      </c>
      <c r="AD25" s="248" t="str">
        <f>IF(見積依頼書!R31="","",見積依頼書!R31)</f>
        <v/>
      </c>
    </row>
    <row r="26" spans="1:30" x14ac:dyDescent="0.2">
      <c r="A26" s="241">
        <v>16</v>
      </c>
      <c r="B26" s="249" t="str">
        <f t="shared" ca="1" si="0"/>
        <v/>
      </c>
      <c r="C26" s="242">
        <f>見積依頼書!C32</f>
        <v>0</v>
      </c>
      <c r="D26" s="232">
        <f>見積依頼書!B32</f>
        <v>0</v>
      </c>
      <c r="E26" s="242">
        <f>見積依頼書!D32</f>
        <v>0</v>
      </c>
      <c r="F26" s="242">
        <f>見積依頼書!H32</f>
        <v>0</v>
      </c>
      <c r="G26" s="242" t="str">
        <f>見積依頼書!E32&amp;"    "&amp;見積依頼書!F32</f>
        <v xml:space="preserve">    </v>
      </c>
      <c r="H26" s="243">
        <f>見積依頼書!G32</f>
        <v>0</v>
      </c>
      <c r="I26" s="242">
        <f>見積依頼書!I32</f>
        <v>0</v>
      </c>
      <c r="J26" s="233" t="str">
        <f t="shared" si="1"/>
        <v>無</v>
      </c>
      <c r="K26" s="244">
        <f>見積依頼書!J32</f>
        <v>0</v>
      </c>
      <c r="L26" s="245">
        <f>見積依頼書!M32</f>
        <v>0</v>
      </c>
      <c r="M26" s="232" t="s">
        <v>253</v>
      </c>
      <c r="N26" s="232" t="s">
        <v>254</v>
      </c>
      <c r="O26" s="233" t="s">
        <v>255</v>
      </c>
      <c r="P26" s="233">
        <f>見積依頼書!K32</f>
        <v>0</v>
      </c>
      <c r="Q26" s="233">
        <f>見積依頼書!L32</f>
        <v>0</v>
      </c>
      <c r="R26" s="233" t="s">
        <v>247</v>
      </c>
      <c r="S26" s="236" t="s">
        <v>256</v>
      </c>
      <c r="T26" s="233"/>
      <c r="U26" s="246" t="s">
        <v>257</v>
      </c>
      <c r="V26" s="242"/>
      <c r="W26" s="215" t="s">
        <v>252</v>
      </c>
      <c r="X26" s="242"/>
      <c r="Y26" s="232">
        <f>見積依頼書!N32</f>
        <v>0</v>
      </c>
      <c r="Z26" s="244"/>
      <c r="AA26" s="232" t="str">
        <f>IF(見積依頼書!Q32="","",見積依頼書!Q32)</f>
        <v/>
      </c>
      <c r="AB26" s="232"/>
      <c r="AC26" s="239" t="str">
        <f>IF(見積依頼書!P32="","",見積依頼書!P32)</f>
        <v/>
      </c>
      <c r="AD26" s="248" t="str">
        <f>IF(見積依頼書!R32="","",見積依頼書!R32)</f>
        <v/>
      </c>
    </row>
    <row r="27" spans="1:30" x14ac:dyDescent="0.2">
      <c r="A27" s="241">
        <v>17</v>
      </c>
      <c r="B27" s="249" t="str">
        <f t="shared" ca="1" si="0"/>
        <v/>
      </c>
      <c r="C27" s="242">
        <f>見積依頼書!C33</f>
        <v>0</v>
      </c>
      <c r="D27" s="232">
        <f>見積依頼書!B33</f>
        <v>0</v>
      </c>
      <c r="E27" s="242">
        <f>見積依頼書!D33</f>
        <v>0</v>
      </c>
      <c r="F27" s="242">
        <f>見積依頼書!H33</f>
        <v>0</v>
      </c>
      <c r="G27" s="242" t="str">
        <f>見積依頼書!E33&amp;"    "&amp;見積依頼書!F33</f>
        <v xml:space="preserve">    </v>
      </c>
      <c r="H27" s="243">
        <f>見積依頼書!G33</f>
        <v>0</v>
      </c>
      <c r="I27" s="242">
        <f>見積依頼書!I33</f>
        <v>0</v>
      </c>
      <c r="J27" s="233" t="str">
        <f t="shared" si="1"/>
        <v>無</v>
      </c>
      <c r="K27" s="244">
        <f>見積依頼書!J33</f>
        <v>0</v>
      </c>
      <c r="L27" s="245">
        <f>見積依頼書!M33</f>
        <v>0</v>
      </c>
      <c r="M27" s="232" t="s">
        <v>253</v>
      </c>
      <c r="N27" s="232" t="s">
        <v>254</v>
      </c>
      <c r="O27" s="233" t="s">
        <v>255</v>
      </c>
      <c r="P27" s="233">
        <f>見積依頼書!K33</f>
        <v>0</v>
      </c>
      <c r="Q27" s="233">
        <f>見積依頼書!L33</f>
        <v>0</v>
      </c>
      <c r="R27" s="233" t="s">
        <v>247</v>
      </c>
      <c r="S27" s="236" t="s">
        <v>256</v>
      </c>
      <c r="T27" s="233"/>
      <c r="U27" s="246" t="s">
        <v>257</v>
      </c>
      <c r="V27" s="242"/>
      <c r="W27" s="215" t="s">
        <v>252</v>
      </c>
      <c r="X27" s="242"/>
      <c r="Y27" s="232">
        <f>見積依頼書!N33</f>
        <v>0</v>
      </c>
      <c r="Z27" s="244"/>
      <c r="AA27" s="232" t="str">
        <f>IF(見積依頼書!Q33="","",見積依頼書!Q33)</f>
        <v/>
      </c>
      <c r="AB27" s="232"/>
      <c r="AC27" s="239" t="str">
        <f>IF(見積依頼書!P33="","",見積依頼書!P33)</f>
        <v/>
      </c>
      <c r="AD27" s="248" t="str">
        <f>IF(見積依頼書!R33="","",見積依頼書!R33)</f>
        <v/>
      </c>
    </row>
    <row r="28" spans="1:30" x14ac:dyDescent="0.2">
      <c r="A28" s="241">
        <v>18</v>
      </c>
      <c r="B28" s="249" t="str">
        <f t="shared" ca="1" si="0"/>
        <v/>
      </c>
      <c r="C28" s="242">
        <f>見積依頼書!C34</f>
        <v>0</v>
      </c>
      <c r="D28" s="232">
        <f>見積依頼書!B34</f>
        <v>0</v>
      </c>
      <c r="E28" s="242">
        <f>見積依頼書!D34</f>
        <v>0</v>
      </c>
      <c r="F28" s="242">
        <f>見積依頼書!H34</f>
        <v>0</v>
      </c>
      <c r="G28" s="242" t="str">
        <f>見積依頼書!E34&amp;"    "&amp;見積依頼書!F34</f>
        <v xml:space="preserve">    </v>
      </c>
      <c r="H28" s="243">
        <f>見積依頼書!G34</f>
        <v>0</v>
      </c>
      <c r="I28" s="242">
        <f>見積依頼書!I34</f>
        <v>0</v>
      </c>
      <c r="J28" s="233" t="str">
        <f t="shared" si="1"/>
        <v>無</v>
      </c>
      <c r="K28" s="244">
        <f>見積依頼書!J34</f>
        <v>0</v>
      </c>
      <c r="L28" s="245">
        <f>見積依頼書!M34</f>
        <v>0</v>
      </c>
      <c r="M28" s="232" t="s">
        <v>253</v>
      </c>
      <c r="N28" s="232" t="s">
        <v>254</v>
      </c>
      <c r="O28" s="233" t="s">
        <v>255</v>
      </c>
      <c r="P28" s="233">
        <f>見積依頼書!K34</f>
        <v>0</v>
      </c>
      <c r="Q28" s="233">
        <f>見積依頼書!L34</f>
        <v>0</v>
      </c>
      <c r="R28" s="233" t="s">
        <v>247</v>
      </c>
      <c r="S28" s="236" t="s">
        <v>256</v>
      </c>
      <c r="T28" s="233"/>
      <c r="U28" s="246" t="s">
        <v>257</v>
      </c>
      <c r="V28" s="242"/>
      <c r="W28" s="215" t="s">
        <v>252</v>
      </c>
      <c r="X28" s="242"/>
      <c r="Y28" s="232">
        <f>見積依頼書!N34</f>
        <v>0</v>
      </c>
      <c r="Z28" s="244"/>
      <c r="AA28" s="232" t="str">
        <f>IF(見積依頼書!Q34="","",見積依頼書!Q34)</f>
        <v/>
      </c>
      <c r="AB28" s="232"/>
      <c r="AC28" s="239" t="str">
        <f>IF(見積依頼書!P34="","",見積依頼書!P34)</f>
        <v/>
      </c>
      <c r="AD28" s="248" t="str">
        <f>IF(見積依頼書!R34="","",見積依頼書!R34)</f>
        <v/>
      </c>
    </row>
    <row r="29" spans="1:30" x14ac:dyDescent="0.2">
      <c r="A29" s="241">
        <v>19</v>
      </c>
      <c r="B29" s="249" t="str">
        <f t="shared" ca="1" si="0"/>
        <v/>
      </c>
      <c r="C29" s="242">
        <f>見積依頼書!C35</f>
        <v>0</v>
      </c>
      <c r="D29" s="232">
        <f>見積依頼書!B35</f>
        <v>0</v>
      </c>
      <c r="E29" s="242">
        <f>見積依頼書!D35</f>
        <v>0</v>
      </c>
      <c r="F29" s="242">
        <f>見積依頼書!H35</f>
        <v>0</v>
      </c>
      <c r="G29" s="242" t="str">
        <f>見積依頼書!E35&amp;"    "&amp;見積依頼書!F35</f>
        <v xml:space="preserve">    </v>
      </c>
      <c r="H29" s="243">
        <f>見積依頼書!G35</f>
        <v>0</v>
      </c>
      <c r="I29" s="242">
        <f>見積依頼書!I35</f>
        <v>0</v>
      </c>
      <c r="J29" s="233" t="str">
        <f t="shared" si="1"/>
        <v>無</v>
      </c>
      <c r="K29" s="244">
        <f>見積依頼書!J35</f>
        <v>0</v>
      </c>
      <c r="L29" s="245">
        <f>見積依頼書!M35</f>
        <v>0</v>
      </c>
      <c r="M29" s="232" t="s">
        <v>253</v>
      </c>
      <c r="N29" s="232" t="s">
        <v>254</v>
      </c>
      <c r="O29" s="233" t="s">
        <v>255</v>
      </c>
      <c r="P29" s="233">
        <f>見積依頼書!K35</f>
        <v>0</v>
      </c>
      <c r="Q29" s="233">
        <f>見積依頼書!L35</f>
        <v>0</v>
      </c>
      <c r="R29" s="233" t="s">
        <v>247</v>
      </c>
      <c r="S29" s="236" t="s">
        <v>256</v>
      </c>
      <c r="T29" s="233"/>
      <c r="U29" s="246" t="s">
        <v>257</v>
      </c>
      <c r="V29" s="242"/>
      <c r="W29" s="215" t="s">
        <v>252</v>
      </c>
      <c r="X29" s="242"/>
      <c r="Y29" s="232">
        <f>見積依頼書!N35</f>
        <v>0</v>
      </c>
      <c r="Z29" s="244"/>
      <c r="AA29" s="232" t="str">
        <f>IF(見積依頼書!Q35="","",見積依頼書!Q35)</f>
        <v/>
      </c>
      <c r="AB29" s="232"/>
      <c r="AC29" s="239" t="str">
        <f>IF(見積依頼書!P35="","",見積依頼書!P35)</f>
        <v/>
      </c>
      <c r="AD29" s="248" t="str">
        <f>IF(見積依頼書!R35="","",見積依頼書!R35)</f>
        <v/>
      </c>
    </row>
    <row r="30" spans="1:30" x14ac:dyDescent="0.2">
      <c r="A30" s="241">
        <v>20</v>
      </c>
      <c r="B30" s="249" t="str">
        <f t="shared" ca="1" si="0"/>
        <v/>
      </c>
      <c r="C30" s="242">
        <f>見積依頼書!C36</f>
        <v>0</v>
      </c>
      <c r="D30" s="232">
        <f>見積依頼書!B36</f>
        <v>0</v>
      </c>
      <c r="E30" s="242">
        <f>見積依頼書!D36</f>
        <v>0</v>
      </c>
      <c r="F30" s="242">
        <f>見積依頼書!H36</f>
        <v>0</v>
      </c>
      <c r="G30" s="242" t="str">
        <f>見積依頼書!E36&amp;"    "&amp;見積依頼書!F36</f>
        <v xml:space="preserve">    </v>
      </c>
      <c r="H30" s="243">
        <f>見積依頼書!G36</f>
        <v>0</v>
      </c>
      <c r="I30" s="242">
        <f>見積依頼書!I36</f>
        <v>0</v>
      </c>
      <c r="J30" s="233" t="str">
        <f t="shared" si="1"/>
        <v>無</v>
      </c>
      <c r="K30" s="244">
        <f>見積依頼書!J36</f>
        <v>0</v>
      </c>
      <c r="L30" s="245">
        <f>見積依頼書!M36</f>
        <v>0</v>
      </c>
      <c r="M30" s="232" t="s">
        <v>253</v>
      </c>
      <c r="N30" s="232" t="s">
        <v>254</v>
      </c>
      <c r="O30" s="233" t="s">
        <v>255</v>
      </c>
      <c r="P30" s="233">
        <f>見積依頼書!K36</f>
        <v>0</v>
      </c>
      <c r="Q30" s="233">
        <f>見積依頼書!L36</f>
        <v>0</v>
      </c>
      <c r="R30" s="233" t="s">
        <v>247</v>
      </c>
      <c r="S30" s="236" t="s">
        <v>256</v>
      </c>
      <c r="T30" s="233"/>
      <c r="U30" s="246" t="s">
        <v>257</v>
      </c>
      <c r="V30" s="242"/>
      <c r="W30" s="215" t="s">
        <v>252</v>
      </c>
      <c r="X30" s="242"/>
      <c r="Y30" s="232">
        <f>見積依頼書!N36</f>
        <v>0</v>
      </c>
      <c r="Z30" s="244"/>
      <c r="AA30" s="232" t="str">
        <f>IF(見積依頼書!Q36="","",見積依頼書!Q36)</f>
        <v/>
      </c>
      <c r="AB30" s="232"/>
      <c r="AC30" s="239" t="str">
        <f>IF(見積依頼書!P36="","",見積依頼書!P36)</f>
        <v/>
      </c>
      <c r="AD30" s="248" t="str">
        <f>IF(見積依頼書!R36="","",見積依頼書!R36)</f>
        <v/>
      </c>
    </row>
    <row r="31" spans="1:30" x14ac:dyDescent="0.2">
      <c r="A31" s="241">
        <v>21</v>
      </c>
      <c r="B31" s="249" t="str">
        <f t="shared" ca="1" si="0"/>
        <v/>
      </c>
      <c r="C31" s="242">
        <f>見積依頼書!C37</f>
        <v>0</v>
      </c>
      <c r="D31" s="232">
        <f>見積依頼書!B37</f>
        <v>0</v>
      </c>
      <c r="E31" s="242">
        <f>見積依頼書!D37</f>
        <v>0</v>
      </c>
      <c r="F31" s="242">
        <f>見積依頼書!H37</f>
        <v>0</v>
      </c>
      <c r="G31" s="242" t="str">
        <f>見積依頼書!E37&amp;"    "&amp;見積依頼書!F37</f>
        <v xml:space="preserve">    </v>
      </c>
      <c r="H31" s="243">
        <f>見積依頼書!G37</f>
        <v>0</v>
      </c>
      <c r="I31" s="242">
        <f>見積依頼書!I37</f>
        <v>0</v>
      </c>
      <c r="J31" s="233" t="str">
        <f t="shared" si="1"/>
        <v>無</v>
      </c>
      <c r="K31" s="244">
        <f>見積依頼書!J37</f>
        <v>0</v>
      </c>
      <c r="L31" s="245">
        <f>見積依頼書!M37</f>
        <v>0</v>
      </c>
      <c r="M31" s="232" t="s">
        <v>253</v>
      </c>
      <c r="N31" s="232" t="s">
        <v>254</v>
      </c>
      <c r="O31" s="233" t="s">
        <v>255</v>
      </c>
      <c r="P31" s="233">
        <f>見積依頼書!K37</f>
        <v>0</v>
      </c>
      <c r="Q31" s="233">
        <f>見積依頼書!L37</f>
        <v>0</v>
      </c>
      <c r="R31" s="233" t="s">
        <v>247</v>
      </c>
      <c r="S31" s="236" t="s">
        <v>256</v>
      </c>
      <c r="T31" s="233"/>
      <c r="U31" s="246" t="s">
        <v>257</v>
      </c>
      <c r="V31" s="242"/>
      <c r="W31" s="215" t="s">
        <v>252</v>
      </c>
      <c r="X31" s="242"/>
      <c r="Y31" s="232">
        <f>見積依頼書!N37</f>
        <v>0</v>
      </c>
      <c r="Z31" s="244"/>
      <c r="AA31" s="232" t="str">
        <f>IF(見積依頼書!Q37="","",見積依頼書!Q37)</f>
        <v/>
      </c>
      <c r="AB31" s="232"/>
      <c r="AC31" s="239" t="str">
        <f>IF(見積依頼書!P37="","",見積依頼書!P37)</f>
        <v/>
      </c>
      <c r="AD31" s="248" t="str">
        <f>IF(見積依頼書!R37="","",見積依頼書!R37)</f>
        <v/>
      </c>
    </row>
    <row r="32" spans="1:30" x14ac:dyDescent="0.2">
      <c r="A32" s="241">
        <v>22</v>
      </c>
      <c r="B32" s="249" t="str">
        <f t="shared" ca="1" si="0"/>
        <v/>
      </c>
      <c r="C32" s="242">
        <f>見積依頼書!C38</f>
        <v>0</v>
      </c>
      <c r="D32" s="232">
        <f>見積依頼書!B38</f>
        <v>0</v>
      </c>
      <c r="E32" s="242">
        <f>見積依頼書!D38</f>
        <v>0</v>
      </c>
      <c r="F32" s="242">
        <f>見積依頼書!H38</f>
        <v>0</v>
      </c>
      <c r="G32" s="242" t="str">
        <f>見積依頼書!E38&amp;"    "&amp;見積依頼書!F38</f>
        <v xml:space="preserve">    </v>
      </c>
      <c r="H32" s="243">
        <f>見積依頼書!G38</f>
        <v>0</v>
      </c>
      <c r="I32" s="242">
        <f>見積依頼書!I38</f>
        <v>0</v>
      </c>
      <c r="J32" s="233" t="str">
        <f t="shared" si="1"/>
        <v>無</v>
      </c>
      <c r="K32" s="244">
        <f>見積依頼書!J38</f>
        <v>0</v>
      </c>
      <c r="L32" s="245">
        <f>見積依頼書!M38</f>
        <v>0</v>
      </c>
      <c r="M32" s="232" t="s">
        <v>253</v>
      </c>
      <c r="N32" s="232" t="s">
        <v>254</v>
      </c>
      <c r="O32" s="233" t="s">
        <v>255</v>
      </c>
      <c r="P32" s="233">
        <f>見積依頼書!K38</f>
        <v>0</v>
      </c>
      <c r="Q32" s="233">
        <f>見積依頼書!L38</f>
        <v>0</v>
      </c>
      <c r="R32" s="233" t="s">
        <v>247</v>
      </c>
      <c r="S32" s="236" t="s">
        <v>256</v>
      </c>
      <c r="T32" s="233"/>
      <c r="U32" s="246" t="s">
        <v>257</v>
      </c>
      <c r="V32" s="242"/>
      <c r="W32" s="215" t="s">
        <v>252</v>
      </c>
      <c r="X32" s="242"/>
      <c r="Y32" s="232">
        <f>見積依頼書!N38</f>
        <v>0</v>
      </c>
      <c r="Z32" s="244"/>
      <c r="AA32" s="232" t="str">
        <f>IF(見積依頼書!Q38="","",見積依頼書!Q38)</f>
        <v/>
      </c>
      <c r="AB32" s="232"/>
      <c r="AC32" s="239" t="str">
        <f>IF(見積依頼書!P38="","",見積依頼書!P38)</f>
        <v/>
      </c>
      <c r="AD32" s="248" t="str">
        <f>IF(見積依頼書!R38="","",見積依頼書!R38)</f>
        <v/>
      </c>
    </row>
    <row r="33" spans="1:30" x14ac:dyDescent="0.2">
      <c r="A33" s="241">
        <v>23</v>
      </c>
      <c r="B33" s="249" t="str">
        <f t="shared" ca="1" si="0"/>
        <v/>
      </c>
      <c r="C33" s="242">
        <f>見積依頼書!C39</f>
        <v>0</v>
      </c>
      <c r="D33" s="232">
        <f>見積依頼書!B39</f>
        <v>0</v>
      </c>
      <c r="E33" s="242">
        <f>見積依頼書!D39</f>
        <v>0</v>
      </c>
      <c r="F33" s="242">
        <f>見積依頼書!H39</f>
        <v>0</v>
      </c>
      <c r="G33" s="242" t="str">
        <f>見積依頼書!E39&amp;"    "&amp;見積依頼書!F39</f>
        <v xml:space="preserve">    </v>
      </c>
      <c r="H33" s="243">
        <f>見積依頼書!G39</f>
        <v>0</v>
      </c>
      <c r="I33" s="242">
        <f>見積依頼書!I39</f>
        <v>0</v>
      </c>
      <c r="J33" s="233" t="str">
        <f t="shared" si="1"/>
        <v>無</v>
      </c>
      <c r="K33" s="244">
        <f>見積依頼書!J39</f>
        <v>0</v>
      </c>
      <c r="L33" s="245">
        <f>見積依頼書!M39</f>
        <v>0</v>
      </c>
      <c r="M33" s="232" t="s">
        <v>253</v>
      </c>
      <c r="N33" s="232" t="s">
        <v>254</v>
      </c>
      <c r="O33" s="233" t="s">
        <v>255</v>
      </c>
      <c r="P33" s="233">
        <f>見積依頼書!K39</f>
        <v>0</v>
      </c>
      <c r="Q33" s="233">
        <f>見積依頼書!L39</f>
        <v>0</v>
      </c>
      <c r="R33" s="233" t="s">
        <v>247</v>
      </c>
      <c r="S33" s="236" t="s">
        <v>256</v>
      </c>
      <c r="T33" s="233"/>
      <c r="U33" s="246" t="s">
        <v>257</v>
      </c>
      <c r="V33" s="242"/>
      <c r="W33" s="215" t="s">
        <v>252</v>
      </c>
      <c r="X33" s="242"/>
      <c r="Y33" s="232">
        <f>見積依頼書!N39</f>
        <v>0</v>
      </c>
      <c r="Z33" s="244"/>
      <c r="AA33" s="232" t="str">
        <f>IF(見積依頼書!Q39="","",見積依頼書!Q39)</f>
        <v/>
      </c>
      <c r="AB33" s="232"/>
      <c r="AC33" s="239" t="str">
        <f>IF(見積依頼書!P39="","",見積依頼書!P39)</f>
        <v/>
      </c>
      <c r="AD33" s="248" t="str">
        <f>IF(見積依頼書!R39="","",見積依頼書!R39)</f>
        <v/>
      </c>
    </row>
    <row r="34" spans="1:30" x14ac:dyDescent="0.2">
      <c r="A34" s="241">
        <v>24</v>
      </c>
      <c r="B34" s="249" t="str">
        <f t="shared" ca="1" si="0"/>
        <v/>
      </c>
      <c r="C34" s="242">
        <f>見積依頼書!C40</f>
        <v>0</v>
      </c>
      <c r="D34" s="232">
        <f>見積依頼書!B40</f>
        <v>0</v>
      </c>
      <c r="E34" s="242">
        <f>見積依頼書!D40</f>
        <v>0</v>
      </c>
      <c r="F34" s="242">
        <f>見積依頼書!H40</f>
        <v>0</v>
      </c>
      <c r="G34" s="242" t="str">
        <f>見積依頼書!E40&amp;"    "&amp;見積依頼書!F40</f>
        <v xml:space="preserve">    </v>
      </c>
      <c r="H34" s="243">
        <f>見積依頼書!G40</f>
        <v>0</v>
      </c>
      <c r="I34" s="242">
        <f>見積依頼書!I40</f>
        <v>0</v>
      </c>
      <c r="J34" s="233" t="str">
        <f t="shared" si="1"/>
        <v>無</v>
      </c>
      <c r="K34" s="244">
        <f>見積依頼書!J40</f>
        <v>0</v>
      </c>
      <c r="L34" s="245">
        <f>見積依頼書!M40</f>
        <v>0</v>
      </c>
      <c r="M34" s="232" t="s">
        <v>253</v>
      </c>
      <c r="N34" s="232" t="s">
        <v>254</v>
      </c>
      <c r="O34" s="233" t="s">
        <v>255</v>
      </c>
      <c r="P34" s="233">
        <f>見積依頼書!K40</f>
        <v>0</v>
      </c>
      <c r="Q34" s="233">
        <f>見積依頼書!L40</f>
        <v>0</v>
      </c>
      <c r="R34" s="233" t="s">
        <v>247</v>
      </c>
      <c r="S34" s="236" t="s">
        <v>256</v>
      </c>
      <c r="T34" s="233"/>
      <c r="U34" s="246" t="s">
        <v>257</v>
      </c>
      <c r="V34" s="242"/>
      <c r="W34" s="215" t="s">
        <v>252</v>
      </c>
      <c r="X34" s="242"/>
      <c r="Y34" s="232">
        <f>見積依頼書!N40</f>
        <v>0</v>
      </c>
      <c r="Z34" s="244"/>
      <c r="AA34" s="232" t="str">
        <f>IF(見積依頼書!Q40="","",見積依頼書!Q40)</f>
        <v/>
      </c>
      <c r="AB34" s="232"/>
      <c r="AC34" s="239" t="str">
        <f>IF(見積依頼書!P40="","",見積依頼書!P40)</f>
        <v/>
      </c>
      <c r="AD34" s="248" t="str">
        <f>IF(見積依頼書!R40="","",見積依頼書!R40)</f>
        <v/>
      </c>
    </row>
    <row r="35" spans="1:30" x14ac:dyDescent="0.2">
      <c r="A35" s="241">
        <v>25</v>
      </c>
      <c r="B35" s="249" t="str">
        <f t="shared" ca="1" si="0"/>
        <v/>
      </c>
      <c r="C35" s="242">
        <f>見積依頼書!C41</f>
        <v>0</v>
      </c>
      <c r="D35" s="232">
        <f>見積依頼書!B41</f>
        <v>0</v>
      </c>
      <c r="E35" s="242">
        <f>見積依頼書!D41</f>
        <v>0</v>
      </c>
      <c r="F35" s="242">
        <f>見積依頼書!H41</f>
        <v>0</v>
      </c>
      <c r="G35" s="242" t="str">
        <f>見積依頼書!E41&amp;"    "&amp;見積依頼書!F41</f>
        <v xml:space="preserve">    </v>
      </c>
      <c r="H35" s="243">
        <f>見積依頼書!G41</f>
        <v>0</v>
      </c>
      <c r="I35" s="242">
        <f>見積依頼書!I41</f>
        <v>0</v>
      </c>
      <c r="J35" s="233" t="str">
        <f t="shared" si="1"/>
        <v>無</v>
      </c>
      <c r="K35" s="244">
        <f>見積依頼書!J41</f>
        <v>0</v>
      </c>
      <c r="L35" s="245">
        <f>見積依頼書!M41</f>
        <v>0</v>
      </c>
      <c r="M35" s="232" t="s">
        <v>253</v>
      </c>
      <c r="N35" s="232" t="s">
        <v>254</v>
      </c>
      <c r="O35" s="233" t="s">
        <v>255</v>
      </c>
      <c r="P35" s="233">
        <f>見積依頼書!K41</f>
        <v>0</v>
      </c>
      <c r="Q35" s="233">
        <f>見積依頼書!L41</f>
        <v>0</v>
      </c>
      <c r="R35" s="233" t="s">
        <v>247</v>
      </c>
      <c r="S35" s="236" t="s">
        <v>256</v>
      </c>
      <c r="T35" s="233"/>
      <c r="U35" s="246" t="s">
        <v>257</v>
      </c>
      <c r="V35" s="242"/>
      <c r="W35" s="215" t="s">
        <v>252</v>
      </c>
      <c r="X35" s="242"/>
      <c r="Y35" s="232">
        <f>見積依頼書!N41</f>
        <v>0</v>
      </c>
      <c r="Z35" s="244"/>
      <c r="AA35" s="232" t="str">
        <f>IF(見積依頼書!Q41="","",見積依頼書!Q41)</f>
        <v/>
      </c>
      <c r="AB35" s="232"/>
      <c r="AC35" s="239" t="str">
        <f>IF(見積依頼書!P41="","",見積依頼書!P41)</f>
        <v/>
      </c>
      <c r="AD35" s="248" t="str">
        <f>IF(見積依頼書!R41="","",見積依頼書!R41)</f>
        <v/>
      </c>
    </row>
    <row r="36" spans="1:30" x14ac:dyDescent="0.2">
      <c r="A36" s="241">
        <v>26</v>
      </c>
      <c r="B36" s="249" t="str">
        <f t="shared" ca="1" si="0"/>
        <v/>
      </c>
      <c r="C36" s="242">
        <f>見積依頼書!C42</f>
        <v>0</v>
      </c>
      <c r="D36" s="232">
        <f>見積依頼書!B42</f>
        <v>0</v>
      </c>
      <c r="E36" s="242">
        <f>見積依頼書!D42</f>
        <v>0</v>
      </c>
      <c r="F36" s="242">
        <f>見積依頼書!H42</f>
        <v>0</v>
      </c>
      <c r="G36" s="242" t="str">
        <f>見積依頼書!E42&amp;"    "&amp;見積依頼書!F42</f>
        <v xml:space="preserve">    </v>
      </c>
      <c r="H36" s="243">
        <f>見積依頼書!G42</f>
        <v>0</v>
      </c>
      <c r="I36" s="242">
        <f>見積依頼書!I42</f>
        <v>0</v>
      </c>
      <c r="J36" s="233" t="str">
        <f t="shared" si="1"/>
        <v>無</v>
      </c>
      <c r="K36" s="244">
        <f>見積依頼書!J42</f>
        <v>0</v>
      </c>
      <c r="L36" s="245">
        <f>見積依頼書!M42</f>
        <v>0</v>
      </c>
      <c r="M36" s="232" t="s">
        <v>253</v>
      </c>
      <c r="N36" s="232" t="s">
        <v>254</v>
      </c>
      <c r="O36" s="233" t="s">
        <v>255</v>
      </c>
      <c r="P36" s="233">
        <f>見積依頼書!K42</f>
        <v>0</v>
      </c>
      <c r="Q36" s="233">
        <f>見積依頼書!L42</f>
        <v>0</v>
      </c>
      <c r="R36" s="233" t="s">
        <v>247</v>
      </c>
      <c r="S36" s="236" t="s">
        <v>256</v>
      </c>
      <c r="T36" s="233"/>
      <c r="U36" s="246" t="s">
        <v>257</v>
      </c>
      <c r="V36" s="242"/>
      <c r="W36" s="215" t="s">
        <v>252</v>
      </c>
      <c r="X36" s="242"/>
      <c r="Y36" s="232">
        <f>見積依頼書!N42</f>
        <v>0</v>
      </c>
      <c r="Z36" s="244"/>
      <c r="AA36" s="232" t="str">
        <f>IF(見積依頼書!Q42="","",見積依頼書!Q42)</f>
        <v/>
      </c>
      <c r="AB36" s="232"/>
      <c r="AC36" s="239" t="str">
        <f>IF(見積依頼書!P42="","",見積依頼書!P42)</f>
        <v/>
      </c>
      <c r="AD36" s="248" t="str">
        <f>IF(見積依頼書!R42="","",見積依頼書!R42)</f>
        <v/>
      </c>
    </row>
    <row r="37" spans="1:30" x14ac:dyDescent="0.2">
      <c r="A37" s="241">
        <v>27</v>
      </c>
      <c r="B37" s="249" t="str">
        <f t="shared" ca="1" si="0"/>
        <v/>
      </c>
      <c r="C37" s="242">
        <f>見積依頼書!C43</f>
        <v>0</v>
      </c>
      <c r="D37" s="232">
        <f>見積依頼書!B43</f>
        <v>0</v>
      </c>
      <c r="E37" s="242">
        <f>見積依頼書!D43</f>
        <v>0</v>
      </c>
      <c r="F37" s="242">
        <f>見積依頼書!H43</f>
        <v>0</v>
      </c>
      <c r="G37" s="242" t="str">
        <f>見積依頼書!E43&amp;"    "&amp;見積依頼書!F43</f>
        <v xml:space="preserve">    </v>
      </c>
      <c r="H37" s="243">
        <f>見積依頼書!G43</f>
        <v>0</v>
      </c>
      <c r="I37" s="242">
        <f>見積依頼書!I43</f>
        <v>0</v>
      </c>
      <c r="J37" s="233" t="str">
        <f t="shared" si="1"/>
        <v>無</v>
      </c>
      <c r="K37" s="244">
        <f>見積依頼書!J43</f>
        <v>0</v>
      </c>
      <c r="L37" s="245">
        <f>見積依頼書!M43</f>
        <v>0</v>
      </c>
      <c r="M37" s="232" t="s">
        <v>253</v>
      </c>
      <c r="N37" s="232" t="s">
        <v>254</v>
      </c>
      <c r="O37" s="233" t="s">
        <v>255</v>
      </c>
      <c r="P37" s="233">
        <f>見積依頼書!K43</f>
        <v>0</v>
      </c>
      <c r="Q37" s="233">
        <f>見積依頼書!L43</f>
        <v>0</v>
      </c>
      <c r="R37" s="233" t="s">
        <v>247</v>
      </c>
      <c r="S37" s="236" t="s">
        <v>256</v>
      </c>
      <c r="T37" s="233"/>
      <c r="U37" s="246" t="s">
        <v>257</v>
      </c>
      <c r="V37" s="242"/>
      <c r="W37" s="215" t="s">
        <v>252</v>
      </c>
      <c r="X37" s="242"/>
      <c r="Y37" s="232">
        <f>見積依頼書!N43</f>
        <v>0</v>
      </c>
      <c r="Z37" s="244"/>
      <c r="AA37" s="232" t="str">
        <f>IF(見積依頼書!Q43="","",見積依頼書!Q43)</f>
        <v/>
      </c>
      <c r="AB37" s="232"/>
      <c r="AC37" s="239" t="str">
        <f>IF(見積依頼書!P43="","",見積依頼書!P43)</f>
        <v/>
      </c>
      <c r="AD37" s="248" t="str">
        <f>IF(見積依頼書!R43="","",見積依頼書!R43)</f>
        <v/>
      </c>
    </row>
    <row r="38" spans="1:30" x14ac:dyDescent="0.2">
      <c r="A38" s="241">
        <v>28</v>
      </c>
      <c r="B38" s="249" t="str">
        <f t="shared" ca="1" si="0"/>
        <v/>
      </c>
      <c r="C38" s="242">
        <f>見積依頼書!C44</f>
        <v>0</v>
      </c>
      <c r="D38" s="232">
        <f>見積依頼書!B44</f>
        <v>0</v>
      </c>
      <c r="E38" s="242">
        <f>見積依頼書!D44</f>
        <v>0</v>
      </c>
      <c r="F38" s="242">
        <f>見積依頼書!H44</f>
        <v>0</v>
      </c>
      <c r="G38" s="242" t="str">
        <f>見積依頼書!E44&amp;"    "&amp;見積依頼書!F44</f>
        <v xml:space="preserve">    </v>
      </c>
      <c r="H38" s="243">
        <f>見積依頼書!G44</f>
        <v>0</v>
      </c>
      <c r="I38" s="242">
        <f>見積依頼書!I44</f>
        <v>0</v>
      </c>
      <c r="J38" s="233" t="str">
        <f t="shared" si="1"/>
        <v>無</v>
      </c>
      <c r="K38" s="244">
        <f>見積依頼書!J44</f>
        <v>0</v>
      </c>
      <c r="L38" s="245">
        <f>見積依頼書!M44</f>
        <v>0</v>
      </c>
      <c r="M38" s="232" t="s">
        <v>253</v>
      </c>
      <c r="N38" s="232" t="s">
        <v>254</v>
      </c>
      <c r="O38" s="233" t="s">
        <v>255</v>
      </c>
      <c r="P38" s="233">
        <f>見積依頼書!K44</f>
        <v>0</v>
      </c>
      <c r="Q38" s="233">
        <f>見積依頼書!L44</f>
        <v>0</v>
      </c>
      <c r="R38" s="233" t="s">
        <v>247</v>
      </c>
      <c r="S38" s="236" t="s">
        <v>256</v>
      </c>
      <c r="T38" s="233"/>
      <c r="U38" s="246" t="s">
        <v>257</v>
      </c>
      <c r="V38" s="242"/>
      <c r="W38" s="215" t="s">
        <v>252</v>
      </c>
      <c r="X38" s="242"/>
      <c r="Y38" s="232">
        <f>見積依頼書!N44</f>
        <v>0</v>
      </c>
      <c r="Z38" s="244"/>
      <c r="AA38" s="232" t="str">
        <f>IF(見積依頼書!Q44="","",見積依頼書!Q44)</f>
        <v/>
      </c>
      <c r="AB38" s="232"/>
      <c r="AC38" s="239" t="str">
        <f>IF(見積依頼書!P44="","",見積依頼書!P44)</f>
        <v/>
      </c>
      <c r="AD38" s="248" t="str">
        <f>IF(見積依頼書!R44="","",見積依頼書!R44)</f>
        <v/>
      </c>
    </row>
    <row r="39" spans="1:30" x14ac:dyDescent="0.2">
      <c r="A39" s="241">
        <v>29</v>
      </c>
      <c r="B39" s="249" t="str">
        <f t="shared" ca="1" si="0"/>
        <v/>
      </c>
      <c r="C39" s="242">
        <f>見積依頼書!C45</f>
        <v>0</v>
      </c>
      <c r="D39" s="232">
        <f>見積依頼書!B45</f>
        <v>0</v>
      </c>
      <c r="E39" s="242">
        <f>見積依頼書!D45</f>
        <v>0</v>
      </c>
      <c r="F39" s="242">
        <f>見積依頼書!H45</f>
        <v>0</v>
      </c>
      <c r="G39" s="242" t="str">
        <f>見積依頼書!E45&amp;"    "&amp;見積依頼書!F45</f>
        <v xml:space="preserve">    </v>
      </c>
      <c r="H39" s="243">
        <f>見積依頼書!G45</f>
        <v>0</v>
      </c>
      <c r="I39" s="242">
        <f>見積依頼書!I45</f>
        <v>0</v>
      </c>
      <c r="J39" s="233" t="str">
        <f t="shared" si="1"/>
        <v>無</v>
      </c>
      <c r="K39" s="244">
        <f>見積依頼書!J45</f>
        <v>0</v>
      </c>
      <c r="L39" s="245">
        <f>見積依頼書!M45</f>
        <v>0</v>
      </c>
      <c r="M39" s="232" t="s">
        <v>253</v>
      </c>
      <c r="N39" s="232" t="s">
        <v>254</v>
      </c>
      <c r="O39" s="233" t="s">
        <v>255</v>
      </c>
      <c r="P39" s="233">
        <f>見積依頼書!K45</f>
        <v>0</v>
      </c>
      <c r="Q39" s="233">
        <f>見積依頼書!L45</f>
        <v>0</v>
      </c>
      <c r="R39" s="233" t="s">
        <v>247</v>
      </c>
      <c r="S39" s="236" t="s">
        <v>256</v>
      </c>
      <c r="T39" s="233"/>
      <c r="U39" s="246" t="s">
        <v>257</v>
      </c>
      <c r="V39" s="242"/>
      <c r="W39" s="215" t="s">
        <v>252</v>
      </c>
      <c r="X39" s="242"/>
      <c r="Y39" s="232">
        <f>見積依頼書!N45</f>
        <v>0</v>
      </c>
      <c r="Z39" s="244"/>
      <c r="AA39" s="232" t="str">
        <f>IF(見積依頼書!Q45="","",見積依頼書!Q45)</f>
        <v/>
      </c>
      <c r="AB39" s="232"/>
      <c r="AC39" s="239" t="str">
        <f>IF(見積依頼書!P45="","",見積依頼書!P45)</f>
        <v/>
      </c>
      <c r="AD39" s="248" t="str">
        <f>IF(見積依頼書!R45="","",見積依頼書!R45)</f>
        <v/>
      </c>
    </row>
    <row r="40" spans="1:30" x14ac:dyDescent="0.2">
      <c r="A40" s="241">
        <v>30</v>
      </c>
      <c r="B40" s="249" t="str">
        <f t="shared" ca="1" si="0"/>
        <v/>
      </c>
      <c r="C40" s="242">
        <f>見積依頼書!C46</f>
        <v>0</v>
      </c>
      <c r="D40" s="232">
        <f>見積依頼書!B46</f>
        <v>0</v>
      </c>
      <c r="E40" s="242">
        <f>見積依頼書!D46</f>
        <v>0</v>
      </c>
      <c r="F40" s="242">
        <f>見積依頼書!H46</f>
        <v>0</v>
      </c>
      <c r="G40" s="242" t="str">
        <f>見積依頼書!E46&amp;"    "&amp;見積依頼書!F46</f>
        <v xml:space="preserve">    </v>
      </c>
      <c r="H40" s="243">
        <f>見積依頼書!G46</f>
        <v>0</v>
      </c>
      <c r="I40" s="242">
        <f>見積依頼書!I46</f>
        <v>0</v>
      </c>
      <c r="J40" s="233" t="str">
        <f t="shared" si="1"/>
        <v>無</v>
      </c>
      <c r="K40" s="244">
        <f>見積依頼書!J46</f>
        <v>0</v>
      </c>
      <c r="L40" s="245">
        <f>見積依頼書!M46</f>
        <v>0</v>
      </c>
      <c r="M40" s="232" t="s">
        <v>253</v>
      </c>
      <c r="N40" s="232" t="s">
        <v>254</v>
      </c>
      <c r="O40" s="233" t="s">
        <v>255</v>
      </c>
      <c r="P40" s="233">
        <f>見積依頼書!K46</f>
        <v>0</v>
      </c>
      <c r="Q40" s="233">
        <f>見積依頼書!L46</f>
        <v>0</v>
      </c>
      <c r="R40" s="233" t="s">
        <v>247</v>
      </c>
      <c r="S40" s="236" t="s">
        <v>256</v>
      </c>
      <c r="T40" s="233"/>
      <c r="U40" s="246" t="s">
        <v>257</v>
      </c>
      <c r="V40" s="242"/>
      <c r="W40" s="215" t="s">
        <v>252</v>
      </c>
      <c r="X40" s="242"/>
      <c r="Y40" s="232">
        <f>見積依頼書!N46</f>
        <v>0</v>
      </c>
      <c r="Z40" s="244"/>
      <c r="AA40" s="232" t="str">
        <f>IF(見積依頼書!Q46="","",見積依頼書!Q46)</f>
        <v/>
      </c>
      <c r="AB40" s="232"/>
      <c r="AC40" s="239" t="str">
        <f>IF(見積依頼書!P46="","",見積依頼書!P46)</f>
        <v/>
      </c>
      <c r="AD40" s="248" t="str">
        <f>IF(見積依頼書!R46="","",見積依頼書!R46)</f>
        <v/>
      </c>
    </row>
    <row r="41" spans="1:30" x14ac:dyDescent="0.2">
      <c r="A41" s="241">
        <v>31</v>
      </c>
      <c r="B41" s="249" t="str">
        <f t="shared" ca="1" si="0"/>
        <v/>
      </c>
      <c r="C41" s="242">
        <f>見積依頼書!C47</f>
        <v>0</v>
      </c>
      <c r="D41" s="232">
        <f>見積依頼書!B47</f>
        <v>0</v>
      </c>
      <c r="E41" s="242">
        <f>見積依頼書!D47</f>
        <v>0</v>
      </c>
      <c r="F41" s="242">
        <f>見積依頼書!H47</f>
        <v>0</v>
      </c>
      <c r="G41" s="242" t="str">
        <f>見積依頼書!E47&amp;"    "&amp;見積依頼書!F47</f>
        <v xml:space="preserve">    </v>
      </c>
      <c r="H41" s="243">
        <f>見積依頼書!G47</f>
        <v>0</v>
      </c>
      <c r="I41" s="242">
        <f>見積依頼書!I47</f>
        <v>0</v>
      </c>
      <c r="J41" s="233" t="str">
        <f t="shared" si="1"/>
        <v>無</v>
      </c>
      <c r="K41" s="244">
        <f>見積依頼書!J47</f>
        <v>0</v>
      </c>
      <c r="L41" s="245">
        <f>見積依頼書!M47</f>
        <v>0</v>
      </c>
      <c r="M41" s="232" t="s">
        <v>253</v>
      </c>
      <c r="N41" s="232" t="s">
        <v>254</v>
      </c>
      <c r="O41" s="233" t="s">
        <v>255</v>
      </c>
      <c r="P41" s="233">
        <f>見積依頼書!K47</f>
        <v>0</v>
      </c>
      <c r="Q41" s="233">
        <f>見積依頼書!L47</f>
        <v>0</v>
      </c>
      <c r="R41" s="233" t="s">
        <v>247</v>
      </c>
      <c r="S41" s="236" t="s">
        <v>256</v>
      </c>
      <c r="T41" s="233"/>
      <c r="U41" s="246" t="s">
        <v>257</v>
      </c>
      <c r="V41" s="242"/>
      <c r="W41" s="215" t="s">
        <v>252</v>
      </c>
      <c r="X41" s="242"/>
      <c r="Y41" s="232">
        <f>見積依頼書!N47</f>
        <v>0</v>
      </c>
      <c r="Z41" s="244"/>
      <c r="AA41" s="232" t="str">
        <f>IF(見積依頼書!Q47="","",見積依頼書!Q47)</f>
        <v/>
      </c>
      <c r="AB41" s="232"/>
      <c r="AC41" s="239" t="str">
        <f>IF(見積依頼書!P47="","",見積依頼書!P47)</f>
        <v/>
      </c>
      <c r="AD41" s="248" t="str">
        <f>IF(見積依頼書!R47="","",見積依頼書!R47)</f>
        <v/>
      </c>
    </row>
    <row r="42" spans="1:30" x14ac:dyDescent="0.2">
      <c r="A42" s="241">
        <v>32</v>
      </c>
      <c r="B42" s="249" t="str">
        <f t="shared" ca="1" si="0"/>
        <v/>
      </c>
      <c r="C42" s="242">
        <f>見積依頼書!C48</f>
        <v>0</v>
      </c>
      <c r="D42" s="232">
        <f>見積依頼書!B48</f>
        <v>0</v>
      </c>
      <c r="E42" s="242">
        <f>見積依頼書!D48</f>
        <v>0</v>
      </c>
      <c r="F42" s="242">
        <f>見積依頼書!H48</f>
        <v>0</v>
      </c>
      <c r="G42" s="242" t="str">
        <f>見積依頼書!E48&amp;"    "&amp;見積依頼書!F48</f>
        <v xml:space="preserve">    </v>
      </c>
      <c r="H42" s="243">
        <f>見積依頼書!G48</f>
        <v>0</v>
      </c>
      <c r="I42" s="242">
        <f>見積依頼書!I48</f>
        <v>0</v>
      </c>
      <c r="J42" s="233" t="str">
        <f t="shared" si="1"/>
        <v>無</v>
      </c>
      <c r="K42" s="244">
        <f>見積依頼書!J48</f>
        <v>0</v>
      </c>
      <c r="L42" s="245">
        <f>見積依頼書!M48</f>
        <v>0</v>
      </c>
      <c r="M42" s="232" t="s">
        <v>253</v>
      </c>
      <c r="N42" s="232" t="s">
        <v>254</v>
      </c>
      <c r="O42" s="233" t="s">
        <v>255</v>
      </c>
      <c r="P42" s="233">
        <f>見積依頼書!K48</f>
        <v>0</v>
      </c>
      <c r="Q42" s="233">
        <f>見積依頼書!L48</f>
        <v>0</v>
      </c>
      <c r="R42" s="233" t="s">
        <v>247</v>
      </c>
      <c r="S42" s="236" t="s">
        <v>256</v>
      </c>
      <c r="T42" s="233"/>
      <c r="U42" s="246" t="s">
        <v>257</v>
      </c>
      <c r="V42" s="242"/>
      <c r="W42" s="215" t="s">
        <v>252</v>
      </c>
      <c r="X42" s="242"/>
      <c r="Y42" s="232">
        <f>見積依頼書!N48</f>
        <v>0</v>
      </c>
      <c r="Z42" s="244"/>
      <c r="AA42" s="232" t="str">
        <f>IF(見積依頼書!Q48="","",見積依頼書!Q48)</f>
        <v/>
      </c>
      <c r="AB42" s="232"/>
      <c r="AC42" s="239" t="str">
        <f>IF(見積依頼書!P48="","",見積依頼書!P48)</f>
        <v/>
      </c>
      <c r="AD42" s="248" t="str">
        <f>IF(見積依頼書!R48="","",見積依頼書!R48)</f>
        <v/>
      </c>
    </row>
    <row r="43" spans="1:30" x14ac:dyDescent="0.2">
      <c r="A43" s="241">
        <v>33</v>
      </c>
      <c r="B43" s="249" t="str">
        <f t="shared" ca="1" si="0"/>
        <v/>
      </c>
      <c r="C43" s="242">
        <f>見積依頼書!C49</f>
        <v>0</v>
      </c>
      <c r="D43" s="232">
        <f>見積依頼書!B49</f>
        <v>0</v>
      </c>
      <c r="E43" s="242">
        <f>見積依頼書!D49</f>
        <v>0</v>
      </c>
      <c r="F43" s="242">
        <f>見積依頼書!H49</f>
        <v>0</v>
      </c>
      <c r="G43" s="242" t="str">
        <f>見積依頼書!E49&amp;"    "&amp;見積依頼書!F49</f>
        <v xml:space="preserve">    </v>
      </c>
      <c r="H43" s="243">
        <f>見積依頼書!G49</f>
        <v>0</v>
      </c>
      <c r="I43" s="242">
        <f>見積依頼書!I49</f>
        <v>0</v>
      </c>
      <c r="J43" s="233" t="str">
        <f t="shared" si="1"/>
        <v>無</v>
      </c>
      <c r="K43" s="244">
        <f>見積依頼書!J49</f>
        <v>0</v>
      </c>
      <c r="L43" s="245">
        <f>見積依頼書!M49</f>
        <v>0</v>
      </c>
      <c r="M43" s="232" t="s">
        <v>253</v>
      </c>
      <c r="N43" s="232" t="s">
        <v>254</v>
      </c>
      <c r="O43" s="233" t="s">
        <v>255</v>
      </c>
      <c r="P43" s="233">
        <f>見積依頼書!K49</f>
        <v>0</v>
      </c>
      <c r="Q43" s="233">
        <f>見積依頼書!L49</f>
        <v>0</v>
      </c>
      <c r="R43" s="233" t="s">
        <v>247</v>
      </c>
      <c r="S43" s="236" t="s">
        <v>256</v>
      </c>
      <c r="T43" s="233"/>
      <c r="U43" s="246" t="s">
        <v>257</v>
      </c>
      <c r="V43" s="242"/>
      <c r="W43" s="215" t="s">
        <v>252</v>
      </c>
      <c r="X43" s="242"/>
      <c r="Y43" s="232">
        <f>見積依頼書!N49</f>
        <v>0</v>
      </c>
      <c r="Z43" s="244"/>
      <c r="AA43" s="232" t="str">
        <f>IF(見積依頼書!Q49="","",見積依頼書!Q49)</f>
        <v/>
      </c>
      <c r="AB43" s="232"/>
      <c r="AC43" s="239" t="str">
        <f>IF(見積依頼書!P49="","",見積依頼書!P49)</f>
        <v/>
      </c>
      <c r="AD43" s="248" t="str">
        <f>IF(見積依頼書!R49="","",見積依頼書!R49)</f>
        <v/>
      </c>
    </row>
    <row r="44" spans="1:30" x14ac:dyDescent="0.2">
      <c r="A44" s="241">
        <v>34</v>
      </c>
      <c r="B44" s="249" t="str">
        <f t="shared" ca="1" si="0"/>
        <v/>
      </c>
      <c r="C44" s="242">
        <f>見積依頼書!C50</f>
        <v>0</v>
      </c>
      <c r="D44" s="232">
        <f>見積依頼書!B50</f>
        <v>0</v>
      </c>
      <c r="E44" s="242">
        <f>見積依頼書!D50</f>
        <v>0</v>
      </c>
      <c r="F44" s="242">
        <f>見積依頼書!H50</f>
        <v>0</v>
      </c>
      <c r="G44" s="242" t="str">
        <f>見積依頼書!E50&amp;"    "&amp;見積依頼書!F50</f>
        <v xml:space="preserve">    </v>
      </c>
      <c r="H44" s="243">
        <f>見積依頼書!G50</f>
        <v>0</v>
      </c>
      <c r="I44" s="242">
        <f>見積依頼書!I50</f>
        <v>0</v>
      </c>
      <c r="J44" s="233" t="str">
        <f t="shared" si="1"/>
        <v>無</v>
      </c>
      <c r="K44" s="244">
        <f>見積依頼書!J50</f>
        <v>0</v>
      </c>
      <c r="L44" s="245">
        <f>見積依頼書!M50</f>
        <v>0</v>
      </c>
      <c r="M44" s="232" t="s">
        <v>253</v>
      </c>
      <c r="N44" s="232" t="s">
        <v>254</v>
      </c>
      <c r="O44" s="233" t="s">
        <v>255</v>
      </c>
      <c r="P44" s="233">
        <f>見積依頼書!K50</f>
        <v>0</v>
      </c>
      <c r="Q44" s="233">
        <f>見積依頼書!L50</f>
        <v>0</v>
      </c>
      <c r="R44" s="233" t="s">
        <v>247</v>
      </c>
      <c r="S44" s="236" t="s">
        <v>256</v>
      </c>
      <c r="T44" s="233"/>
      <c r="U44" s="246" t="s">
        <v>257</v>
      </c>
      <c r="V44" s="242"/>
      <c r="W44" s="215" t="s">
        <v>252</v>
      </c>
      <c r="X44" s="242"/>
      <c r="Y44" s="232">
        <f>見積依頼書!N50</f>
        <v>0</v>
      </c>
      <c r="Z44" s="244"/>
      <c r="AA44" s="232" t="str">
        <f>IF(見積依頼書!Q50="","",見積依頼書!Q50)</f>
        <v/>
      </c>
      <c r="AB44" s="232"/>
      <c r="AC44" s="239" t="str">
        <f>IF(見積依頼書!P50="","",見積依頼書!P50)</f>
        <v/>
      </c>
      <c r="AD44" s="248" t="str">
        <f>IF(見積依頼書!R50="","",見積依頼書!R50)</f>
        <v/>
      </c>
    </row>
    <row r="45" spans="1:30" x14ac:dyDescent="0.2">
      <c r="A45" s="241">
        <v>35</v>
      </c>
      <c r="B45" s="249" t="str">
        <f t="shared" ca="1" si="0"/>
        <v/>
      </c>
      <c r="C45" s="242">
        <f>見積依頼書!C51</f>
        <v>0</v>
      </c>
      <c r="D45" s="232">
        <f>見積依頼書!B51</f>
        <v>0</v>
      </c>
      <c r="E45" s="242">
        <f>見積依頼書!D51</f>
        <v>0</v>
      </c>
      <c r="F45" s="242">
        <f>見積依頼書!H51</f>
        <v>0</v>
      </c>
      <c r="G45" s="242" t="str">
        <f>見積依頼書!E51&amp;"    "&amp;見積依頼書!F51</f>
        <v xml:space="preserve">    </v>
      </c>
      <c r="H45" s="243">
        <f>見積依頼書!G51</f>
        <v>0</v>
      </c>
      <c r="I45" s="242">
        <f>見積依頼書!I51</f>
        <v>0</v>
      </c>
      <c r="J45" s="233" t="str">
        <f t="shared" si="1"/>
        <v>無</v>
      </c>
      <c r="K45" s="244">
        <f>見積依頼書!J51</f>
        <v>0</v>
      </c>
      <c r="L45" s="245">
        <f>見積依頼書!M51</f>
        <v>0</v>
      </c>
      <c r="M45" s="232" t="s">
        <v>253</v>
      </c>
      <c r="N45" s="232" t="s">
        <v>254</v>
      </c>
      <c r="O45" s="233" t="s">
        <v>255</v>
      </c>
      <c r="P45" s="233">
        <f>見積依頼書!K51</f>
        <v>0</v>
      </c>
      <c r="Q45" s="233">
        <f>見積依頼書!L51</f>
        <v>0</v>
      </c>
      <c r="R45" s="233" t="s">
        <v>247</v>
      </c>
      <c r="S45" s="236" t="s">
        <v>256</v>
      </c>
      <c r="T45" s="233"/>
      <c r="U45" s="246" t="s">
        <v>257</v>
      </c>
      <c r="V45" s="242"/>
      <c r="W45" s="215" t="s">
        <v>252</v>
      </c>
      <c r="X45" s="242"/>
      <c r="Y45" s="232">
        <f>見積依頼書!N51</f>
        <v>0</v>
      </c>
      <c r="Z45" s="244"/>
      <c r="AA45" s="232" t="str">
        <f>IF(見積依頼書!Q51="","",見積依頼書!Q51)</f>
        <v/>
      </c>
      <c r="AB45" s="232"/>
      <c r="AC45" s="239" t="str">
        <f>IF(見積依頼書!P51="","",見積依頼書!P51)</f>
        <v/>
      </c>
      <c r="AD45" s="248" t="str">
        <f>IF(見積依頼書!R51="","",見積依頼書!R51)</f>
        <v/>
      </c>
    </row>
    <row r="46" spans="1:30" x14ac:dyDescent="0.2">
      <c r="A46" s="241">
        <v>36</v>
      </c>
      <c r="B46" s="249" t="str">
        <f t="shared" ca="1" si="0"/>
        <v/>
      </c>
      <c r="C46" s="242">
        <f>見積依頼書!C52</f>
        <v>0</v>
      </c>
      <c r="D46" s="232">
        <f>見積依頼書!B52</f>
        <v>0</v>
      </c>
      <c r="E46" s="242">
        <f>見積依頼書!D52</f>
        <v>0</v>
      </c>
      <c r="F46" s="242">
        <f>見積依頼書!H52</f>
        <v>0</v>
      </c>
      <c r="G46" s="242" t="str">
        <f>見積依頼書!E52&amp;"    "&amp;見積依頼書!F52</f>
        <v xml:space="preserve">    </v>
      </c>
      <c r="H46" s="243">
        <f>見積依頼書!G52</f>
        <v>0</v>
      </c>
      <c r="I46" s="242">
        <f>見積依頼書!I52</f>
        <v>0</v>
      </c>
      <c r="J46" s="233" t="str">
        <f t="shared" si="1"/>
        <v>無</v>
      </c>
      <c r="K46" s="244">
        <f>見積依頼書!J52</f>
        <v>0</v>
      </c>
      <c r="L46" s="245">
        <f>見積依頼書!M52</f>
        <v>0</v>
      </c>
      <c r="M46" s="232" t="s">
        <v>253</v>
      </c>
      <c r="N46" s="232" t="s">
        <v>254</v>
      </c>
      <c r="O46" s="233" t="s">
        <v>255</v>
      </c>
      <c r="P46" s="233">
        <f>見積依頼書!K52</f>
        <v>0</v>
      </c>
      <c r="Q46" s="233">
        <f>見積依頼書!L52</f>
        <v>0</v>
      </c>
      <c r="R46" s="233" t="s">
        <v>247</v>
      </c>
      <c r="S46" s="236" t="s">
        <v>256</v>
      </c>
      <c r="T46" s="233"/>
      <c r="U46" s="246" t="s">
        <v>257</v>
      </c>
      <c r="V46" s="242"/>
      <c r="W46" s="215" t="s">
        <v>252</v>
      </c>
      <c r="X46" s="242"/>
      <c r="Y46" s="232">
        <f>見積依頼書!N52</f>
        <v>0</v>
      </c>
      <c r="Z46" s="244"/>
      <c r="AA46" s="232" t="str">
        <f>IF(見積依頼書!Q52="","",見積依頼書!Q52)</f>
        <v/>
      </c>
      <c r="AB46" s="232"/>
      <c r="AC46" s="239" t="str">
        <f>IF(見積依頼書!P52="","",見積依頼書!P52)</f>
        <v/>
      </c>
      <c r="AD46" s="248" t="str">
        <f>IF(見積依頼書!R52="","",見積依頼書!R52)</f>
        <v/>
      </c>
    </row>
    <row r="47" spans="1:30" x14ac:dyDescent="0.2">
      <c r="A47" s="241">
        <v>37</v>
      </c>
      <c r="B47" s="249" t="str">
        <f t="shared" ca="1" si="0"/>
        <v/>
      </c>
      <c r="C47" s="242">
        <f>見積依頼書!C53</f>
        <v>0</v>
      </c>
      <c r="D47" s="232">
        <f>見積依頼書!B53</f>
        <v>0</v>
      </c>
      <c r="E47" s="242">
        <f>見積依頼書!D53</f>
        <v>0</v>
      </c>
      <c r="F47" s="242">
        <f>見積依頼書!H53</f>
        <v>0</v>
      </c>
      <c r="G47" s="242" t="str">
        <f>見積依頼書!E53&amp;"    "&amp;見積依頼書!F53</f>
        <v xml:space="preserve">    </v>
      </c>
      <c r="H47" s="243">
        <f>見積依頼書!G53</f>
        <v>0</v>
      </c>
      <c r="I47" s="242">
        <f>見積依頼書!I53</f>
        <v>0</v>
      </c>
      <c r="J47" s="233" t="str">
        <f t="shared" si="1"/>
        <v>無</v>
      </c>
      <c r="K47" s="244">
        <f>見積依頼書!J53</f>
        <v>0</v>
      </c>
      <c r="L47" s="245">
        <f>見積依頼書!M53</f>
        <v>0</v>
      </c>
      <c r="M47" s="232" t="s">
        <v>253</v>
      </c>
      <c r="N47" s="232" t="s">
        <v>254</v>
      </c>
      <c r="O47" s="233" t="s">
        <v>255</v>
      </c>
      <c r="P47" s="233">
        <f>見積依頼書!K53</f>
        <v>0</v>
      </c>
      <c r="Q47" s="233">
        <f>見積依頼書!L53</f>
        <v>0</v>
      </c>
      <c r="R47" s="233" t="s">
        <v>247</v>
      </c>
      <c r="S47" s="236" t="s">
        <v>256</v>
      </c>
      <c r="T47" s="233"/>
      <c r="U47" s="246" t="s">
        <v>257</v>
      </c>
      <c r="V47" s="242"/>
      <c r="W47" s="215" t="s">
        <v>252</v>
      </c>
      <c r="X47" s="242"/>
      <c r="Y47" s="232">
        <f>見積依頼書!N53</f>
        <v>0</v>
      </c>
      <c r="Z47" s="244"/>
      <c r="AA47" s="232" t="str">
        <f>IF(見積依頼書!Q53="","",見積依頼書!Q53)</f>
        <v/>
      </c>
      <c r="AB47" s="232"/>
      <c r="AC47" s="239" t="str">
        <f>IF(見積依頼書!P53="","",見積依頼書!P53)</f>
        <v/>
      </c>
      <c r="AD47" s="248" t="str">
        <f>IF(見積依頼書!R53="","",見積依頼書!R53)</f>
        <v/>
      </c>
    </row>
    <row r="48" spans="1:30" x14ac:dyDescent="0.2">
      <c r="A48" s="241">
        <v>38</v>
      </c>
      <c r="B48" s="249" t="str">
        <f t="shared" ca="1" si="0"/>
        <v/>
      </c>
      <c r="C48" s="242">
        <f>見積依頼書!C54</f>
        <v>0</v>
      </c>
      <c r="D48" s="232">
        <f>見積依頼書!B54</f>
        <v>0</v>
      </c>
      <c r="E48" s="242">
        <f>見積依頼書!D54</f>
        <v>0</v>
      </c>
      <c r="F48" s="242">
        <f>見積依頼書!H54</f>
        <v>0</v>
      </c>
      <c r="G48" s="242" t="str">
        <f>見積依頼書!E54&amp;"    "&amp;見積依頼書!F54</f>
        <v xml:space="preserve">    </v>
      </c>
      <c r="H48" s="243">
        <f>見積依頼書!G54</f>
        <v>0</v>
      </c>
      <c r="I48" s="242">
        <f>見積依頼書!I54</f>
        <v>0</v>
      </c>
      <c r="J48" s="233" t="str">
        <f t="shared" si="1"/>
        <v>無</v>
      </c>
      <c r="K48" s="244">
        <f>見積依頼書!J54</f>
        <v>0</v>
      </c>
      <c r="L48" s="245">
        <f>見積依頼書!M54</f>
        <v>0</v>
      </c>
      <c r="M48" s="232" t="s">
        <v>253</v>
      </c>
      <c r="N48" s="232" t="s">
        <v>254</v>
      </c>
      <c r="O48" s="233" t="s">
        <v>255</v>
      </c>
      <c r="P48" s="233">
        <f>見積依頼書!K54</f>
        <v>0</v>
      </c>
      <c r="Q48" s="233">
        <f>見積依頼書!L54</f>
        <v>0</v>
      </c>
      <c r="R48" s="233" t="s">
        <v>247</v>
      </c>
      <c r="S48" s="236" t="s">
        <v>256</v>
      </c>
      <c r="T48" s="233"/>
      <c r="U48" s="246" t="s">
        <v>257</v>
      </c>
      <c r="V48" s="242"/>
      <c r="W48" s="215" t="s">
        <v>252</v>
      </c>
      <c r="X48" s="242"/>
      <c r="Y48" s="232">
        <f>見積依頼書!N54</f>
        <v>0</v>
      </c>
      <c r="Z48" s="244"/>
      <c r="AA48" s="232" t="str">
        <f>IF(見積依頼書!Q54="","",見積依頼書!Q54)</f>
        <v/>
      </c>
      <c r="AB48" s="232"/>
      <c r="AC48" s="239" t="str">
        <f>IF(見積依頼書!P54="","",見積依頼書!P54)</f>
        <v/>
      </c>
      <c r="AD48" s="248" t="str">
        <f>IF(見積依頼書!R54="","",見積依頼書!R54)</f>
        <v/>
      </c>
    </row>
    <row r="49" spans="1:30" x14ac:dyDescent="0.2">
      <c r="A49" s="241">
        <v>39</v>
      </c>
      <c r="B49" s="249" t="str">
        <f t="shared" ca="1" si="0"/>
        <v/>
      </c>
      <c r="C49" s="242">
        <f>見積依頼書!C55</f>
        <v>0</v>
      </c>
      <c r="D49" s="232">
        <f>見積依頼書!B55</f>
        <v>0</v>
      </c>
      <c r="E49" s="242">
        <f>見積依頼書!D55</f>
        <v>0</v>
      </c>
      <c r="F49" s="242">
        <f>見積依頼書!H55</f>
        <v>0</v>
      </c>
      <c r="G49" s="242" t="str">
        <f>見積依頼書!E55&amp;"    "&amp;見積依頼書!F55</f>
        <v xml:space="preserve">    </v>
      </c>
      <c r="H49" s="243">
        <f>見積依頼書!G55</f>
        <v>0</v>
      </c>
      <c r="I49" s="242">
        <f>見積依頼書!I55</f>
        <v>0</v>
      </c>
      <c r="J49" s="233" t="str">
        <f t="shared" si="1"/>
        <v>無</v>
      </c>
      <c r="K49" s="244">
        <f>見積依頼書!J55</f>
        <v>0</v>
      </c>
      <c r="L49" s="245">
        <f>見積依頼書!M55</f>
        <v>0</v>
      </c>
      <c r="M49" s="232" t="s">
        <v>253</v>
      </c>
      <c r="N49" s="232" t="s">
        <v>254</v>
      </c>
      <c r="O49" s="233" t="s">
        <v>255</v>
      </c>
      <c r="P49" s="233">
        <f>見積依頼書!K55</f>
        <v>0</v>
      </c>
      <c r="Q49" s="233">
        <f>見積依頼書!L55</f>
        <v>0</v>
      </c>
      <c r="R49" s="233" t="s">
        <v>247</v>
      </c>
      <c r="S49" s="236" t="s">
        <v>256</v>
      </c>
      <c r="T49" s="233"/>
      <c r="U49" s="246" t="s">
        <v>257</v>
      </c>
      <c r="V49" s="242"/>
      <c r="W49" s="215" t="s">
        <v>252</v>
      </c>
      <c r="X49" s="242"/>
      <c r="Y49" s="232">
        <f>見積依頼書!N55</f>
        <v>0</v>
      </c>
      <c r="Z49" s="244"/>
      <c r="AA49" s="232" t="str">
        <f>IF(見積依頼書!Q55="","",見積依頼書!Q55)</f>
        <v/>
      </c>
      <c r="AB49" s="232"/>
      <c r="AC49" s="239" t="str">
        <f>IF(見積依頼書!P55="","",見積依頼書!P55)</f>
        <v/>
      </c>
      <c r="AD49" s="248" t="str">
        <f>IF(見積依頼書!R55="","",見積依頼書!R55)</f>
        <v/>
      </c>
    </row>
    <row r="50" spans="1:30" x14ac:dyDescent="0.2">
      <c r="A50" s="241">
        <v>40</v>
      </c>
      <c r="B50" s="249" t="str">
        <f t="shared" ca="1" si="0"/>
        <v/>
      </c>
      <c r="C50" s="242">
        <f>見積依頼書!C56</f>
        <v>0</v>
      </c>
      <c r="D50" s="232">
        <f>見積依頼書!B56</f>
        <v>0</v>
      </c>
      <c r="E50" s="242">
        <f>見積依頼書!D56</f>
        <v>0</v>
      </c>
      <c r="F50" s="242">
        <f>見積依頼書!H56</f>
        <v>0</v>
      </c>
      <c r="G50" s="242" t="str">
        <f>見積依頼書!E56&amp;"    "&amp;見積依頼書!F56</f>
        <v xml:space="preserve">    </v>
      </c>
      <c r="H50" s="243">
        <f>見積依頼書!G56</f>
        <v>0</v>
      </c>
      <c r="I50" s="242">
        <f>見積依頼書!I56</f>
        <v>0</v>
      </c>
      <c r="J50" s="233" t="str">
        <f t="shared" si="1"/>
        <v>無</v>
      </c>
      <c r="K50" s="244">
        <f>見積依頼書!J56</f>
        <v>0</v>
      </c>
      <c r="L50" s="245">
        <f>見積依頼書!M56</f>
        <v>0</v>
      </c>
      <c r="M50" s="232" t="s">
        <v>253</v>
      </c>
      <c r="N50" s="232" t="s">
        <v>254</v>
      </c>
      <c r="O50" s="233" t="s">
        <v>255</v>
      </c>
      <c r="P50" s="233">
        <f>見積依頼書!K56</f>
        <v>0</v>
      </c>
      <c r="Q50" s="233">
        <f>見積依頼書!L56</f>
        <v>0</v>
      </c>
      <c r="R50" s="233" t="s">
        <v>247</v>
      </c>
      <c r="S50" s="236" t="s">
        <v>256</v>
      </c>
      <c r="T50" s="233"/>
      <c r="U50" s="246" t="s">
        <v>257</v>
      </c>
      <c r="V50" s="242"/>
      <c r="W50" s="215" t="s">
        <v>252</v>
      </c>
      <c r="X50" s="242"/>
      <c r="Y50" s="232">
        <f>見積依頼書!N56</f>
        <v>0</v>
      </c>
      <c r="Z50" s="244"/>
      <c r="AA50" s="232" t="str">
        <f>IF(見積依頼書!Q56="","",見積依頼書!Q56)</f>
        <v/>
      </c>
      <c r="AB50" s="232"/>
      <c r="AC50" s="239" t="str">
        <f>IF(見積依頼書!P56="","",見積依頼書!P56)</f>
        <v/>
      </c>
      <c r="AD50" s="248" t="str">
        <f>IF(見積依頼書!R56="","",見積依頼書!R56)</f>
        <v/>
      </c>
    </row>
    <row r="51" spans="1:30" x14ac:dyDescent="0.2">
      <c r="A51" s="241">
        <v>41</v>
      </c>
      <c r="B51" s="249" t="str">
        <f t="shared" ca="1" si="0"/>
        <v/>
      </c>
      <c r="C51" s="242">
        <f>見積依頼書!C57</f>
        <v>0</v>
      </c>
      <c r="D51" s="232">
        <f>見積依頼書!B57</f>
        <v>0</v>
      </c>
      <c r="E51" s="242">
        <f>見積依頼書!D57</f>
        <v>0</v>
      </c>
      <c r="F51" s="242">
        <f>見積依頼書!H57</f>
        <v>0</v>
      </c>
      <c r="G51" s="242" t="str">
        <f>見積依頼書!E57&amp;"    "&amp;見積依頼書!F57</f>
        <v xml:space="preserve">    </v>
      </c>
      <c r="H51" s="243">
        <f>見積依頼書!G57</f>
        <v>0</v>
      </c>
      <c r="I51" s="242">
        <f>見積依頼書!I57</f>
        <v>0</v>
      </c>
      <c r="J51" s="233" t="str">
        <f t="shared" si="1"/>
        <v>無</v>
      </c>
      <c r="K51" s="244">
        <f>見積依頼書!J57</f>
        <v>0</v>
      </c>
      <c r="L51" s="245">
        <f>見積依頼書!M57</f>
        <v>0</v>
      </c>
      <c r="M51" s="232" t="s">
        <v>253</v>
      </c>
      <c r="N51" s="232" t="s">
        <v>254</v>
      </c>
      <c r="O51" s="233" t="s">
        <v>255</v>
      </c>
      <c r="P51" s="233">
        <f>見積依頼書!K57</f>
        <v>0</v>
      </c>
      <c r="Q51" s="233">
        <f>見積依頼書!L57</f>
        <v>0</v>
      </c>
      <c r="R51" s="233" t="s">
        <v>247</v>
      </c>
      <c r="S51" s="236" t="s">
        <v>256</v>
      </c>
      <c r="T51" s="233"/>
      <c r="U51" s="246" t="s">
        <v>257</v>
      </c>
      <c r="V51" s="242"/>
      <c r="W51" s="215" t="s">
        <v>252</v>
      </c>
      <c r="X51" s="242"/>
      <c r="Y51" s="232">
        <f>見積依頼書!N57</f>
        <v>0</v>
      </c>
      <c r="Z51" s="244"/>
      <c r="AA51" s="232" t="str">
        <f>IF(見積依頼書!Q57="","",見積依頼書!Q57)</f>
        <v/>
      </c>
      <c r="AB51" s="232"/>
      <c r="AC51" s="239" t="str">
        <f>IF(見積依頼書!P57="","",見積依頼書!P57)</f>
        <v/>
      </c>
      <c r="AD51" s="248" t="str">
        <f>IF(見積依頼書!R57="","",見積依頼書!R57)</f>
        <v/>
      </c>
    </row>
    <row r="52" spans="1:30" x14ac:dyDescent="0.2">
      <c r="A52" s="241">
        <v>42</v>
      </c>
      <c r="B52" s="249" t="str">
        <f t="shared" ca="1" si="0"/>
        <v/>
      </c>
      <c r="C52" s="242">
        <f>見積依頼書!C58</f>
        <v>0</v>
      </c>
      <c r="D52" s="232">
        <f>見積依頼書!B58</f>
        <v>0</v>
      </c>
      <c r="E52" s="242">
        <f>見積依頼書!D58</f>
        <v>0</v>
      </c>
      <c r="F52" s="242">
        <f>見積依頼書!H58</f>
        <v>0</v>
      </c>
      <c r="G52" s="242" t="str">
        <f>見積依頼書!E58&amp;"    "&amp;見積依頼書!F58</f>
        <v xml:space="preserve">    </v>
      </c>
      <c r="H52" s="243">
        <f>見積依頼書!G58</f>
        <v>0</v>
      </c>
      <c r="I52" s="242">
        <f>見積依頼書!I58</f>
        <v>0</v>
      </c>
      <c r="J52" s="233" t="str">
        <f t="shared" si="1"/>
        <v>無</v>
      </c>
      <c r="K52" s="244">
        <f>見積依頼書!J58</f>
        <v>0</v>
      </c>
      <c r="L52" s="245">
        <f>見積依頼書!M58</f>
        <v>0</v>
      </c>
      <c r="M52" s="232" t="s">
        <v>253</v>
      </c>
      <c r="N52" s="232" t="s">
        <v>254</v>
      </c>
      <c r="O52" s="233" t="s">
        <v>255</v>
      </c>
      <c r="P52" s="233">
        <f>見積依頼書!K58</f>
        <v>0</v>
      </c>
      <c r="Q52" s="233">
        <f>見積依頼書!L58</f>
        <v>0</v>
      </c>
      <c r="R52" s="233" t="s">
        <v>247</v>
      </c>
      <c r="S52" s="236" t="s">
        <v>256</v>
      </c>
      <c r="T52" s="233"/>
      <c r="U52" s="246" t="s">
        <v>257</v>
      </c>
      <c r="V52" s="242"/>
      <c r="W52" s="215" t="s">
        <v>252</v>
      </c>
      <c r="X52" s="242"/>
      <c r="Y52" s="232">
        <f>見積依頼書!N58</f>
        <v>0</v>
      </c>
      <c r="Z52" s="244"/>
      <c r="AA52" s="232" t="str">
        <f>IF(見積依頼書!Q58="","",見積依頼書!Q58)</f>
        <v/>
      </c>
      <c r="AB52" s="232"/>
      <c r="AC52" s="239" t="str">
        <f>IF(見積依頼書!P58="","",見積依頼書!P58)</f>
        <v/>
      </c>
      <c r="AD52" s="248" t="str">
        <f>IF(見積依頼書!R58="","",見積依頼書!R58)</f>
        <v/>
      </c>
    </row>
    <row r="53" spans="1:30" x14ac:dyDescent="0.2">
      <c r="A53" s="241">
        <v>43</v>
      </c>
      <c r="B53" s="249" t="str">
        <f t="shared" ca="1" si="0"/>
        <v/>
      </c>
      <c r="C53" s="242">
        <f>見積依頼書!C59</f>
        <v>0</v>
      </c>
      <c r="D53" s="232">
        <f>見積依頼書!B59</f>
        <v>0</v>
      </c>
      <c r="E53" s="242">
        <f>見積依頼書!D59</f>
        <v>0</v>
      </c>
      <c r="F53" s="242">
        <f>見積依頼書!H59</f>
        <v>0</v>
      </c>
      <c r="G53" s="242" t="str">
        <f>見積依頼書!E59&amp;"    "&amp;見積依頼書!F59</f>
        <v xml:space="preserve">    </v>
      </c>
      <c r="H53" s="243">
        <f>見積依頼書!G59</f>
        <v>0</v>
      </c>
      <c r="I53" s="242">
        <f>見積依頼書!I59</f>
        <v>0</v>
      </c>
      <c r="J53" s="233" t="str">
        <f t="shared" si="1"/>
        <v>無</v>
      </c>
      <c r="K53" s="244">
        <f>見積依頼書!J59</f>
        <v>0</v>
      </c>
      <c r="L53" s="245">
        <f>見積依頼書!M59</f>
        <v>0</v>
      </c>
      <c r="M53" s="232" t="s">
        <v>253</v>
      </c>
      <c r="N53" s="232" t="s">
        <v>254</v>
      </c>
      <c r="O53" s="233" t="s">
        <v>255</v>
      </c>
      <c r="P53" s="233">
        <f>見積依頼書!K59</f>
        <v>0</v>
      </c>
      <c r="Q53" s="233">
        <f>見積依頼書!L59</f>
        <v>0</v>
      </c>
      <c r="R53" s="233" t="s">
        <v>247</v>
      </c>
      <c r="S53" s="236" t="s">
        <v>256</v>
      </c>
      <c r="T53" s="233"/>
      <c r="U53" s="246" t="s">
        <v>257</v>
      </c>
      <c r="V53" s="242"/>
      <c r="W53" s="215" t="s">
        <v>252</v>
      </c>
      <c r="X53" s="242"/>
      <c r="Y53" s="232">
        <f>見積依頼書!N59</f>
        <v>0</v>
      </c>
      <c r="Z53" s="244"/>
      <c r="AA53" s="232" t="str">
        <f>IF(見積依頼書!Q59="","",見積依頼書!Q59)</f>
        <v/>
      </c>
      <c r="AB53" s="232"/>
      <c r="AC53" s="239" t="str">
        <f>IF(見積依頼書!P59="","",見積依頼書!P59)</f>
        <v/>
      </c>
      <c r="AD53" s="248" t="str">
        <f>IF(見積依頼書!R59="","",見積依頼書!R59)</f>
        <v/>
      </c>
    </row>
    <row r="54" spans="1:30" x14ac:dyDescent="0.2">
      <c r="A54" s="241">
        <v>44</v>
      </c>
      <c r="B54" s="249" t="str">
        <f t="shared" ca="1" si="0"/>
        <v/>
      </c>
      <c r="C54" s="242">
        <f>見積依頼書!C60</f>
        <v>0</v>
      </c>
      <c r="D54" s="232">
        <f>見積依頼書!B60</f>
        <v>0</v>
      </c>
      <c r="E54" s="242">
        <f>見積依頼書!D60</f>
        <v>0</v>
      </c>
      <c r="F54" s="242">
        <f>見積依頼書!H60</f>
        <v>0</v>
      </c>
      <c r="G54" s="242" t="str">
        <f>見積依頼書!E60&amp;"    "&amp;見積依頼書!F60</f>
        <v xml:space="preserve">    </v>
      </c>
      <c r="H54" s="243">
        <f>見積依頼書!G60</f>
        <v>0</v>
      </c>
      <c r="I54" s="242">
        <f>見積依頼書!I60</f>
        <v>0</v>
      </c>
      <c r="J54" s="233" t="str">
        <f t="shared" si="1"/>
        <v>無</v>
      </c>
      <c r="K54" s="244">
        <f>見積依頼書!J60</f>
        <v>0</v>
      </c>
      <c r="L54" s="245">
        <f>見積依頼書!M60</f>
        <v>0</v>
      </c>
      <c r="M54" s="232" t="s">
        <v>253</v>
      </c>
      <c r="N54" s="232" t="s">
        <v>254</v>
      </c>
      <c r="O54" s="233" t="s">
        <v>255</v>
      </c>
      <c r="P54" s="233">
        <f>見積依頼書!K60</f>
        <v>0</v>
      </c>
      <c r="Q54" s="233">
        <f>見積依頼書!L60</f>
        <v>0</v>
      </c>
      <c r="R54" s="233" t="s">
        <v>247</v>
      </c>
      <c r="S54" s="236" t="s">
        <v>256</v>
      </c>
      <c r="T54" s="233"/>
      <c r="U54" s="246" t="s">
        <v>257</v>
      </c>
      <c r="V54" s="242"/>
      <c r="W54" s="215" t="s">
        <v>252</v>
      </c>
      <c r="X54" s="242"/>
      <c r="Y54" s="232">
        <f>見積依頼書!N60</f>
        <v>0</v>
      </c>
      <c r="Z54" s="244"/>
      <c r="AA54" s="232" t="str">
        <f>IF(見積依頼書!Q60="","",見積依頼書!Q60)</f>
        <v/>
      </c>
      <c r="AB54" s="232"/>
      <c r="AC54" s="239" t="str">
        <f>IF(見積依頼書!P60="","",見積依頼書!P60)</f>
        <v/>
      </c>
      <c r="AD54" s="248" t="str">
        <f>IF(見積依頼書!R60="","",見積依頼書!R60)</f>
        <v/>
      </c>
    </row>
    <row r="55" spans="1:30" x14ac:dyDescent="0.2">
      <c r="A55" s="241">
        <v>45</v>
      </c>
      <c r="B55" s="249" t="str">
        <f t="shared" ca="1" si="0"/>
        <v/>
      </c>
      <c r="C55" s="242">
        <f>見積依頼書!C61</f>
        <v>0</v>
      </c>
      <c r="D55" s="232">
        <f>見積依頼書!B61</f>
        <v>0</v>
      </c>
      <c r="E55" s="242">
        <f>見積依頼書!D61</f>
        <v>0</v>
      </c>
      <c r="F55" s="242">
        <f>見積依頼書!H61</f>
        <v>0</v>
      </c>
      <c r="G55" s="242" t="str">
        <f>見積依頼書!E61&amp;"    "&amp;見積依頼書!F61</f>
        <v xml:space="preserve">    </v>
      </c>
      <c r="H55" s="243">
        <f>見積依頼書!G61</f>
        <v>0</v>
      </c>
      <c r="I55" s="242">
        <f>見積依頼書!I61</f>
        <v>0</v>
      </c>
      <c r="J55" s="233" t="str">
        <f t="shared" si="1"/>
        <v>無</v>
      </c>
      <c r="K55" s="244">
        <f>見積依頼書!J61</f>
        <v>0</v>
      </c>
      <c r="L55" s="245">
        <f>見積依頼書!M61</f>
        <v>0</v>
      </c>
      <c r="M55" s="232" t="s">
        <v>253</v>
      </c>
      <c r="N55" s="232" t="s">
        <v>254</v>
      </c>
      <c r="O55" s="233" t="s">
        <v>255</v>
      </c>
      <c r="P55" s="233">
        <f>見積依頼書!K61</f>
        <v>0</v>
      </c>
      <c r="Q55" s="233">
        <f>見積依頼書!L61</f>
        <v>0</v>
      </c>
      <c r="R55" s="233" t="s">
        <v>247</v>
      </c>
      <c r="S55" s="236" t="s">
        <v>256</v>
      </c>
      <c r="T55" s="233"/>
      <c r="U55" s="246" t="s">
        <v>257</v>
      </c>
      <c r="V55" s="242"/>
      <c r="W55" s="215" t="s">
        <v>252</v>
      </c>
      <c r="X55" s="242"/>
      <c r="Y55" s="232">
        <f>見積依頼書!N61</f>
        <v>0</v>
      </c>
      <c r="Z55" s="244"/>
      <c r="AA55" s="232" t="str">
        <f>IF(見積依頼書!Q61="","",見積依頼書!Q61)</f>
        <v/>
      </c>
      <c r="AB55" s="232"/>
      <c r="AC55" s="239" t="str">
        <f>IF(見積依頼書!P61="","",見積依頼書!P61)</f>
        <v/>
      </c>
      <c r="AD55" s="248" t="str">
        <f>IF(見積依頼書!R61="","",見積依頼書!R61)</f>
        <v/>
      </c>
    </row>
    <row r="56" spans="1:30" x14ac:dyDescent="0.2">
      <c r="A56" s="241">
        <v>46</v>
      </c>
      <c r="B56" s="249" t="str">
        <f t="shared" ca="1" si="0"/>
        <v/>
      </c>
      <c r="C56" s="242">
        <f>見積依頼書!C62</f>
        <v>0</v>
      </c>
      <c r="D56" s="232">
        <f>見積依頼書!B62</f>
        <v>0</v>
      </c>
      <c r="E56" s="242">
        <f>見積依頼書!D62</f>
        <v>0</v>
      </c>
      <c r="F56" s="242">
        <f>見積依頼書!H62</f>
        <v>0</v>
      </c>
      <c r="G56" s="242" t="str">
        <f>見積依頼書!E62&amp;"    "&amp;見積依頼書!F62</f>
        <v xml:space="preserve">    </v>
      </c>
      <c r="H56" s="243">
        <f>見積依頼書!G62</f>
        <v>0</v>
      </c>
      <c r="I56" s="242">
        <f>見積依頼書!I62</f>
        <v>0</v>
      </c>
      <c r="J56" s="233" t="str">
        <f t="shared" si="1"/>
        <v>無</v>
      </c>
      <c r="K56" s="244">
        <f>見積依頼書!J62</f>
        <v>0</v>
      </c>
      <c r="L56" s="245">
        <f>見積依頼書!M62</f>
        <v>0</v>
      </c>
      <c r="M56" s="232" t="s">
        <v>253</v>
      </c>
      <c r="N56" s="232" t="s">
        <v>254</v>
      </c>
      <c r="O56" s="233" t="s">
        <v>255</v>
      </c>
      <c r="P56" s="233">
        <f>見積依頼書!K62</f>
        <v>0</v>
      </c>
      <c r="Q56" s="233">
        <f>見積依頼書!L62</f>
        <v>0</v>
      </c>
      <c r="R56" s="233" t="s">
        <v>247</v>
      </c>
      <c r="S56" s="236" t="s">
        <v>256</v>
      </c>
      <c r="T56" s="233"/>
      <c r="U56" s="246" t="s">
        <v>257</v>
      </c>
      <c r="V56" s="242"/>
      <c r="W56" s="215" t="s">
        <v>252</v>
      </c>
      <c r="X56" s="242"/>
      <c r="Y56" s="232">
        <f>見積依頼書!N62</f>
        <v>0</v>
      </c>
      <c r="Z56" s="244"/>
      <c r="AA56" s="232" t="str">
        <f>IF(見積依頼書!Q62="","",見積依頼書!Q62)</f>
        <v/>
      </c>
      <c r="AB56" s="232"/>
      <c r="AC56" s="239" t="str">
        <f>IF(見積依頼書!P62="","",見積依頼書!P62)</f>
        <v/>
      </c>
      <c r="AD56" s="248" t="str">
        <f>IF(見積依頼書!R62="","",見積依頼書!R62)</f>
        <v/>
      </c>
    </row>
    <row r="57" spans="1:30" x14ac:dyDescent="0.2">
      <c r="A57" s="241">
        <v>47</v>
      </c>
      <c r="B57" s="249" t="str">
        <f t="shared" ca="1" si="0"/>
        <v/>
      </c>
      <c r="C57" s="242">
        <f>見積依頼書!C63</f>
        <v>0</v>
      </c>
      <c r="D57" s="232">
        <f>見積依頼書!B63</f>
        <v>0</v>
      </c>
      <c r="E57" s="242">
        <f>見積依頼書!D63</f>
        <v>0</v>
      </c>
      <c r="F57" s="242">
        <f>見積依頼書!H63</f>
        <v>0</v>
      </c>
      <c r="G57" s="242" t="str">
        <f>見積依頼書!E63&amp;"    "&amp;見積依頼書!F63</f>
        <v xml:space="preserve">    </v>
      </c>
      <c r="H57" s="243">
        <f>見積依頼書!G63</f>
        <v>0</v>
      </c>
      <c r="I57" s="242">
        <f>見積依頼書!I63</f>
        <v>0</v>
      </c>
      <c r="J57" s="233" t="str">
        <f t="shared" si="1"/>
        <v>無</v>
      </c>
      <c r="K57" s="244">
        <f>見積依頼書!J63</f>
        <v>0</v>
      </c>
      <c r="L57" s="245">
        <f>見積依頼書!M63</f>
        <v>0</v>
      </c>
      <c r="M57" s="232" t="s">
        <v>253</v>
      </c>
      <c r="N57" s="232" t="s">
        <v>254</v>
      </c>
      <c r="O57" s="233" t="s">
        <v>255</v>
      </c>
      <c r="P57" s="233">
        <f>見積依頼書!K63</f>
        <v>0</v>
      </c>
      <c r="Q57" s="233">
        <f>見積依頼書!L63</f>
        <v>0</v>
      </c>
      <c r="R57" s="233" t="s">
        <v>247</v>
      </c>
      <c r="S57" s="236" t="s">
        <v>256</v>
      </c>
      <c r="T57" s="233"/>
      <c r="U57" s="246" t="s">
        <v>257</v>
      </c>
      <c r="V57" s="242"/>
      <c r="W57" s="215" t="s">
        <v>252</v>
      </c>
      <c r="X57" s="242"/>
      <c r="Y57" s="232">
        <f>見積依頼書!N63</f>
        <v>0</v>
      </c>
      <c r="Z57" s="244"/>
      <c r="AA57" s="232" t="str">
        <f>IF(見積依頼書!Q63="","",見積依頼書!Q63)</f>
        <v/>
      </c>
      <c r="AB57" s="232"/>
      <c r="AC57" s="239" t="str">
        <f>IF(見積依頼書!P63="","",見積依頼書!P63)</f>
        <v/>
      </c>
      <c r="AD57" s="248" t="str">
        <f>IF(見積依頼書!R63="","",見積依頼書!R63)</f>
        <v/>
      </c>
    </row>
    <row r="58" spans="1:30" x14ac:dyDescent="0.2">
      <c r="A58" s="241">
        <v>48</v>
      </c>
      <c r="B58" s="249" t="str">
        <f t="shared" ca="1" si="0"/>
        <v/>
      </c>
      <c r="C58" s="242">
        <f>見積依頼書!C64</f>
        <v>0</v>
      </c>
      <c r="D58" s="232">
        <f>見積依頼書!B64</f>
        <v>0</v>
      </c>
      <c r="E58" s="242">
        <f>見積依頼書!D64</f>
        <v>0</v>
      </c>
      <c r="F58" s="242">
        <f>見積依頼書!H64</f>
        <v>0</v>
      </c>
      <c r="G58" s="242" t="str">
        <f>見積依頼書!E64&amp;"    "&amp;見積依頼書!F64</f>
        <v xml:space="preserve">    </v>
      </c>
      <c r="H58" s="243">
        <f>見積依頼書!G64</f>
        <v>0</v>
      </c>
      <c r="I58" s="242">
        <f>見積依頼書!I64</f>
        <v>0</v>
      </c>
      <c r="J58" s="233" t="str">
        <f t="shared" si="1"/>
        <v>無</v>
      </c>
      <c r="K58" s="244">
        <f>見積依頼書!J64</f>
        <v>0</v>
      </c>
      <c r="L58" s="245">
        <f>見積依頼書!M64</f>
        <v>0</v>
      </c>
      <c r="M58" s="232" t="s">
        <v>253</v>
      </c>
      <c r="N58" s="232" t="s">
        <v>254</v>
      </c>
      <c r="O58" s="233" t="s">
        <v>255</v>
      </c>
      <c r="P58" s="233">
        <f>見積依頼書!K64</f>
        <v>0</v>
      </c>
      <c r="Q58" s="233">
        <f>見積依頼書!L64</f>
        <v>0</v>
      </c>
      <c r="R58" s="233" t="s">
        <v>247</v>
      </c>
      <c r="S58" s="236" t="s">
        <v>256</v>
      </c>
      <c r="T58" s="233"/>
      <c r="U58" s="246" t="s">
        <v>257</v>
      </c>
      <c r="V58" s="242"/>
      <c r="W58" s="215" t="s">
        <v>252</v>
      </c>
      <c r="X58" s="242"/>
      <c r="Y58" s="232">
        <f>見積依頼書!N64</f>
        <v>0</v>
      </c>
      <c r="Z58" s="244"/>
      <c r="AA58" s="232" t="str">
        <f>IF(見積依頼書!Q64="","",見積依頼書!Q64)</f>
        <v/>
      </c>
      <c r="AB58" s="232"/>
      <c r="AC58" s="239" t="str">
        <f>IF(見積依頼書!P64="","",見積依頼書!P64)</f>
        <v/>
      </c>
      <c r="AD58" s="248" t="str">
        <f>IF(見積依頼書!R64="","",見積依頼書!R64)</f>
        <v/>
      </c>
    </row>
    <row r="59" spans="1:30" x14ac:dyDescent="0.2">
      <c r="A59" s="241">
        <v>49</v>
      </c>
      <c r="B59" s="249" t="str">
        <f t="shared" ca="1" si="0"/>
        <v/>
      </c>
      <c r="C59" s="242">
        <f>見積依頼書!C65</f>
        <v>0</v>
      </c>
      <c r="D59" s="232">
        <f>見積依頼書!B65</f>
        <v>0</v>
      </c>
      <c r="E59" s="242">
        <f>見積依頼書!D65</f>
        <v>0</v>
      </c>
      <c r="F59" s="242">
        <f>見積依頼書!H65</f>
        <v>0</v>
      </c>
      <c r="G59" s="242" t="str">
        <f>見積依頼書!E65&amp;"    "&amp;見積依頼書!F65</f>
        <v xml:space="preserve">    </v>
      </c>
      <c r="H59" s="243">
        <f>見積依頼書!G65</f>
        <v>0</v>
      </c>
      <c r="I59" s="242">
        <f>見積依頼書!I65</f>
        <v>0</v>
      </c>
      <c r="J59" s="233" t="str">
        <f t="shared" si="1"/>
        <v>無</v>
      </c>
      <c r="K59" s="244">
        <f>見積依頼書!J65</f>
        <v>0</v>
      </c>
      <c r="L59" s="245">
        <f>見積依頼書!M65</f>
        <v>0</v>
      </c>
      <c r="M59" s="232" t="s">
        <v>253</v>
      </c>
      <c r="N59" s="232" t="s">
        <v>254</v>
      </c>
      <c r="O59" s="233" t="s">
        <v>255</v>
      </c>
      <c r="P59" s="233">
        <f>見積依頼書!K65</f>
        <v>0</v>
      </c>
      <c r="Q59" s="233">
        <f>見積依頼書!L65</f>
        <v>0</v>
      </c>
      <c r="R59" s="233" t="s">
        <v>247</v>
      </c>
      <c r="S59" s="236" t="s">
        <v>256</v>
      </c>
      <c r="T59" s="233"/>
      <c r="U59" s="246" t="s">
        <v>257</v>
      </c>
      <c r="V59" s="242"/>
      <c r="W59" s="215" t="s">
        <v>252</v>
      </c>
      <c r="X59" s="242"/>
      <c r="Y59" s="232">
        <f>見積依頼書!N65</f>
        <v>0</v>
      </c>
      <c r="Z59" s="244"/>
      <c r="AA59" s="232" t="str">
        <f>IF(見積依頼書!Q65="","",見積依頼書!Q65)</f>
        <v/>
      </c>
      <c r="AB59" s="232"/>
      <c r="AC59" s="239" t="str">
        <f>IF(見積依頼書!P65="","",見積依頼書!P65)</f>
        <v/>
      </c>
      <c r="AD59" s="248" t="str">
        <f>IF(見積依頼書!R65="","",見積依頼書!R65)</f>
        <v/>
      </c>
    </row>
    <row r="60" spans="1:30" x14ac:dyDescent="0.2">
      <c r="A60" s="241">
        <v>50</v>
      </c>
      <c r="B60" s="249" t="str">
        <f t="shared" ca="1" si="0"/>
        <v/>
      </c>
      <c r="C60" s="242">
        <f>見積依頼書!C66</f>
        <v>0</v>
      </c>
      <c r="D60" s="232">
        <f>見積依頼書!B66</f>
        <v>0</v>
      </c>
      <c r="E60" s="242">
        <f>見積依頼書!D66</f>
        <v>0</v>
      </c>
      <c r="F60" s="242">
        <f>見積依頼書!H66</f>
        <v>0</v>
      </c>
      <c r="G60" s="242" t="str">
        <f>見積依頼書!E66&amp;"    "&amp;見積依頼書!F66</f>
        <v xml:space="preserve">    </v>
      </c>
      <c r="H60" s="243">
        <f>見積依頼書!G66</f>
        <v>0</v>
      </c>
      <c r="I60" s="242">
        <f>見積依頼書!I66</f>
        <v>0</v>
      </c>
      <c r="J60" s="233" t="str">
        <f t="shared" si="1"/>
        <v>無</v>
      </c>
      <c r="K60" s="244">
        <f>見積依頼書!J66</f>
        <v>0</v>
      </c>
      <c r="L60" s="245">
        <f>見積依頼書!M66</f>
        <v>0</v>
      </c>
      <c r="M60" s="232" t="s">
        <v>253</v>
      </c>
      <c r="N60" s="232" t="s">
        <v>254</v>
      </c>
      <c r="O60" s="233" t="s">
        <v>255</v>
      </c>
      <c r="P60" s="233">
        <f>見積依頼書!K66</f>
        <v>0</v>
      </c>
      <c r="Q60" s="233">
        <f>見積依頼書!L66</f>
        <v>0</v>
      </c>
      <c r="R60" s="233" t="s">
        <v>247</v>
      </c>
      <c r="S60" s="236" t="s">
        <v>256</v>
      </c>
      <c r="T60" s="233"/>
      <c r="U60" s="246" t="s">
        <v>257</v>
      </c>
      <c r="V60" s="242"/>
      <c r="W60" s="215" t="s">
        <v>252</v>
      </c>
      <c r="X60" s="242"/>
      <c r="Y60" s="232">
        <f>見積依頼書!N66</f>
        <v>0</v>
      </c>
      <c r="Z60" s="244"/>
      <c r="AA60" s="232" t="str">
        <f>IF(見積依頼書!Q66="","",見積依頼書!Q66)</f>
        <v/>
      </c>
      <c r="AB60" s="232"/>
      <c r="AC60" s="239" t="str">
        <f>IF(見積依頼書!P66="","",見積依頼書!P66)</f>
        <v/>
      </c>
      <c r="AD60" s="248" t="str">
        <f>IF(見積依頼書!R66="","",見積依頼書!R66)</f>
        <v/>
      </c>
    </row>
    <row r="61" spans="1:30" x14ac:dyDescent="0.2">
      <c r="A61" s="241">
        <v>51</v>
      </c>
      <c r="B61" s="249" t="str">
        <f t="shared" ca="1" si="0"/>
        <v/>
      </c>
      <c r="C61" s="242">
        <f>見積依頼書!C67</f>
        <v>0</v>
      </c>
      <c r="D61" s="232">
        <f>見積依頼書!B67</f>
        <v>0</v>
      </c>
      <c r="E61" s="242">
        <f>見積依頼書!D67</f>
        <v>0</v>
      </c>
      <c r="F61" s="242">
        <f>見積依頼書!H67</f>
        <v>0</v>
      </c>
      <c r="G61" s="242" t="str">
        <f>見積依頼書!E67&amp;"    "&amp;見積依頼書!F67</f>
        <v xml:space="preserve">    </v>
      </c>
      <c r="H61" s="243">
        <f>見積依頼書!G67</f>
        <v>0</v>
      </c>
      <c r="I61" s="242">
        <f>見積依頼書!I67</f>
        <v>0</v>
      </c>
      <c r="J61" s="233" t="str">
        <f t="shared" si="1"/>
        <v>無</v>
      </c>
      <c r="K61" s="244">
        <f>見積依頼書!J67</f>
        <v>0</v>
      </c>
      <c r="L61" s="245">
        <f>見積依頼書!M67</f>
        <v>0</v>
      </c>
      <c r="M61" s="232" t="s">
        <v>253</v>
      </c>
      <c r="N61" s="232" t="s">
        <v>254</v>
      </c>
      <c r="O61" s="233" t="s">
        <v>255</v>
      </c>
      <c r="P61" s="233">
        <f>見積依頼書!K67</f>
        <v>0</v>
      </c>
      <c r="Q61" s="233">
        <f>見積依頼書!L67</f>
        <v>0</v>
      </c>
      <c r="R61" s="233" t="s">
        <v>247</v>
      </c>
      <c r="S61" s="236" t="s">
        <v>256</v>
      </c>
      <c r="T61" s="233"/>
      <c r="U61" s="246" t="s">
        <v>257</v>
      </c>
      <c r="V61" s="242"/>
      <c r="W61" s="215" t="s">
        <v>252</v>
      </c>
      <c r="X61" s="242"/>
      <c r="Y61" s="232">
        <f>見積依頼書!N67</f>
        <v>0</v>
      </c>
      <c r="Z61" s="244"/>
      <c r="AA61" s="232" t="str">
        <f>IF(見積依頼書!Q67="","",見積依頼書!Q67)</f>
        <v/>
      </c>
      <c r="AB61" s="232"/>
      <c r="AC61" s="239" t="str">
        <f>IF(見積依頼書!P67="","",見積依頼書!P67)</f>
        <v/>
      </c>
      <c r="AD61" s="248" t="str">
        <f>IF(見積依頼書!R67="","",見積依頼書!R67)</f>
        <v/>
      </c>
    </row>
    <row r="62" spans="1:30" x14ac:dyDescent="0.2">
      <c r="A62" s="241">
        <v>52</v>
      </c>
      <c r="B62" s="249" t="str">
        <f t="shared" ca="1" si="0"/>
        <v/>
      </c>
      <c r="C62" s="242">
        <f>見積依頼書!C68</f>
        <v>0</v>
      </c>
      <c r="D62" s="232">
        <f>見積依頼書!B68</f>
        <v>0</v>
      </c>
      <c r="E62" s="242">
        <f>見積依頼書!D68</f>
        <v>0</v>
      </c>
      <c r="F62" s="242">
        <f>見積依頼書!H68</f>
        <v>0</v>
      </c>
      <c r="G62" s="242" t="str">
        <f>見積依頼書!E68&amp;"    "&amp;見積依頼書!F68</f>
        <v xml:space="preserve">    </v>
      </c>
      <c r="H62" s="243">
        <f>見積依頼書!G68</f>
        <v>0</v>
      </c>
      <c r="I62" s="242">
        <f>見積依頼書!I68</f>
        <v>0</v>
      </c>
      <c r="J62" s="233" t="str">
        <f t="shared" si="1"/>
        <v>無</v>
      </c>
      <c r="K62" s="244">
        <f>見積依頼書!J68</f>
        <v>0</v>
      </c>
      <c r="L62" s="245">
        <f>見積依頼書!M68</f>
        <v>0</v>
      </c>
      <c r="M62" s="232" t="s">
        <v>253</v>
      </c>
      <c r="N62" s="232" t="s">
        <v>254</v>
      </c>
      <c r="O62" s="233" t="s">
        <v>255</v>
      </c>
      <c r="P62" s="233">
        <f>見積依頼書!K68</f>
        <v>0</v>
      </c>
      <c r="Q62" s="233">
        <f>見積依頼書!L68</f>
        <v>0</v>
      </c>
      <c r="R62" s="233" t="s">
        <v>247</v>
      </c>
      <c r="S62" s="236" t="s">
        <v>256</v>
      </c>
      <c r="T62" s="233"/>
      <c r="U62" s="246" t="s">
        <v>257</v>
      </c>
      <c r="V62" s="242"/>
      <c r="W62" s="215" t="s">
        <v>252</v>
      </c>
      <c r="X62" s="242"/>
      <c r="Y62" s="232">
        <f>見積依頼書!N68</f>
        <v>0</v>
      </c>
      <c r="Z62" s="244"/>
      <c r="AA62" s="232" t="str">
        <f>IF(見積依頼書!Q68="","",見積依頼書!Q68)</f>
        <v/>
      </c>
      <c r="AB62" s="232"/>
      <c r="AC62" s="239" t="str">
        <f>IF(見積依頼書!P68="","",見積依頼書!P68)</f>
        <v/>
      </c>
      <c r="AD62" s="248" t="str">
        <f>IF(見積依頼書!R68="","",見積依頼書!R68)</f>
        <v/>
      </c>
    </row>
    <row r="63" spans="1:30" x14ac:dyDescent="0.2">
      <c r="A63" s="241">
        <v>53</v>
      </c>
      <c r="B63" s="249" t="str">
        <f t="shared" ca="1" si="0"/>
        <v/>
      </c>
      <c r="C63" s="242">
        <f>見積依頼書!C69</f>
        <v>0</v>
      </c>
      <c r="D63" s="232">
        <f>見積依頼書!B69</f>
        <v>0</v>
      </c>
      <c r="E63" s="242">
        <f>見積依頼書!D69</f>
        <v>0</v>
      </c>
      <c r="F63" s="242">
        <f>見積依頼書!H69</f>
        <v>0</v>
      </c>
      <c r="G63" s="242" t="str">
        <f>見積依頼書!E69&amp;"    "&amp;見積依頼書!F69</f>
        <v xml:space="preserve">    </v>
      </c>
      <c r="H63" s="243">
        <f>見積依頼書!G69</f>
        <v>0</v>
      </c>
      <c r="I63" s="242">
        <f>見積依頼書!I69</f>
        <v>0</v>
      </c>
      <c r="J63" s="233" t="str">
        <f t="shared" si="1"/>
        <v>無</v>
      </c>
      <c r="K63" s="244">
        <f>見積依頼書!J69</f>
        <v>0</v>
      </c>
      <c r="L63" s="245">
        <f>見積依頼書!M69</f>
        <v>0</v>
      </c>
      <c r="M63" s="232" t="s">
        <v>253</v>
      </c>
      <c r="N63" s="232" t="s">
        <v>254</v>
      </c>
      <c r="O63" s="233" t="s">
        <v>255</v>
      </c>
      <c r="P63" s="233">
        <f>見積依頼書!K69</f>
        <v>0</v>
      </c>
      <c r="Q63" s="233">
        <f>見積依頼書!L69</f>
        <v>0</v>
      </c>
      <c r="R63" s="233" t="s">
        <v>247</v>
      </c>
      <c r="S63" s="236" t="s">
        <v>256</v>
      </c>
      <c r="T63" s="233"/>
      <c r="U63" s="246" t="s">
        <v>257</v>
      </c>
      <c r="V63" s="242"/>
      <c r="W63" s="215" t="s">
        <v>252</v>
      </c>
      <c r="X63" s="242"/>
      <c r="Y63" s="232">
        <f>見積依頼書!N69</f>
        <v>0</v>
      </c>
      <c r="Z63" s="244"/>
      <c r="AA63" s="232" t="str">
        <f>IF(見積依頼書!Q69="","",見積依頼書!Q69)</f>
        <v/>
      </c>
      <c r="AB63" s="232"/>
      <c r="AC63" s="239" t="str">
        <f>IF(見積依頼書!P69="","",見積依頼書!P69)</f>
        <v/>
      </c>
      <c r="AD63" s="248" t="str">
        <f>IF(見積依頼書!R69="","",見積依頼書!R69)</f>
        <v/>
      </c>
    </row>
    <row r="64" spans="1:30" x14ac:dyDescent="0.2">
      <c r="A64" s="241">
        <v>54</v>
      </c>
      <c r="B64" s="249" t="str">
        <f t="shared" ca="1" si="0"/>
        <v/>
      </c>
      <c r="C64" s="242">
        <f>見積依頼書!C70</f>
        <v>0</v>
      </c>
      <c r="D64" s="232">
        <f>見積依頼書!B70</f>
        <v>0</v>
      </c>
      <c r="E64" s="242">
        <f>見積依頼書!D70</f>
        <v>0</v>
      </c>
      <c r="F64" s="242">
        <f>見積依頼書!H70</f>
        <v>0</v>
      </c>
      <c r="G64" s="242" t="str">
        <f>見積依頼書!E70&amp;"    "&amp;見積依頼書!F70</f>
        <v xml:space="preserve">    </v>
      </c>
      <c r="H64" s="243">
        <f>見積依頼書!G70</f>
        <v>0</v>
      </c>
      <c r="I64" s="242">
        <f>見積依頼書!I70</f>
        <v>0</v>
      </c>
      <c r="J64" s="233" t="str">
        <f t="shared" si="1"/>
        <v>無</v>
      </c>
      <c r="K64" s="244">
        <f>見積依頼書!J70</f>
        <v>0</v>
      </c>
      <c r="L64" s="245">
        <f>見積依頼書!M70</f>
        <v>0</v>
      </c>
      <c r="M64" s="232" t="s">
        <v>253</v>
      </c>
      <c r="N64" s="232" t="s">
        <v>254</v>
      </c>
      <c r="O64" s="233" t="s">
        <v>255</v>
      </c>
      <c r="P64" s="233">
        <f>見積依頼書!K70</f>
        <v>0</v>
      </c>
      <c r="Q64" s="233">
        <f>見積依頼書!L70</f>
        <v>0</v>
      </c>
      <c r="R64" s="233" t="s">
        <v>247</v>
      </c>
      <c r="S64" s="236" t="s">
        <v>256</v>
      </c>
      <c r="T64" s="233"/>
      <c r="U64" s="246" t="s">
        <v>257</v>
      </c>
      <c r="V64" s="242"/>
      <c r="W64" s="215" t="s">
        <v>252</v>
      </c>
      <c r="X64" s="242"/>
      <c r="Y64" s="232">
        <f>見積依頼書!N70</f>
        <v>0</v>
      </c>
      <c r="Z64" s="244"/>
      <c r="AA64" s="232" t="str">
        <f>IF(見積依頼書!Q70="","",見積依頼書!Q70)</f>
        <v/>
      </c>
      <c r="AB64" s="232"/>
      <c r="AC64" s="239" t="str">
        <f>IF(見積依頼書!P70="","",見積依頼書!P70)</f>
        <v/>
      </c>
      <c r="AD64" s="248" t="str">
        <f>IF(見積依頼書!R70="","",見積依頼書!R70)</f>
        <v/>
      </c>
    </row>
    <row r="65" spans="1:30" x14ac:dyDescent="0.2">
      <c r="A65" s="241">
        <v>55</v>
      </c>
      <c r="B65" s="249" t="str">
        <f t="shared" ca="1" si="0"/>
        <v/>
      </c>
      <c r="C65" s="242">
        <f>見積依頼書!C71</f>
        <v>0</v>
      </c>
      <c r="D65" s="232">
        <f>見積依頼書!B71</f>
        <v>0</v>
      </c>
      <c r="E65" s="242">
        <f>見積依頼書!D71</f>
        <v>0</v>
      </c>
      <c r="F65" s="242">
        <f>見積依頼書!H71</f>
        <v>0</v>
      </c>
      <c r="G65" s="242" t="str">
        <f>見積依頼書!E71&amp;"    "&amp;見積依頼書!F71</f>
        <v xml:space="preserve">    </v>
      </c>
      <c r="H65" s="243">
        <f>見積依頼書!G71</f>
        <v>0</v>
      </c>
      <c r="I65" s="242">
        <f>見積依頼書!I71</f>
        <v>0</v>
      </c>
      <c r="J65" s="233" t="str">
        <f t="shared" si="1"/>
        <v>無</v>
      </c>
      <c r="K65" s="244">
        <f>見積依頼書!J71</f>
        <v>0</v>
      </c>
      <c r="L65" s="245">
        <f>見積依頼書!M71</f>
        <v>0</v>
      </c>
      <c r="M65" s="232" t="s">
        <v>253</v>
      </c>
      <c r="N65" s="232" t="s">
        <v>254</v>
      </c>
      <c r="O65" s="233" t="s">
        <v>255</v>
      </c>
      <c r="P65" s="233">
        <f>見積依頼書!K71</f>
        <v>0</v>
      </c>
      <c r="Q65" s="233">
        <f>見積依頼書!L71</f>
        <v>0</v>
      </c>
      <c r="R65" s="233" t="s">
        <v>247</v>
      </c>
      <c r="S65" s="236" t="s">
        <v>256</v>
      </c>
      <c r="T65" s="233"/>
      <c r="U65" s="246" t="s">
        <v>257</v>
      </c>
      <c r="V65" s="242"/>
      <c r="W65" s="215" t="s">
        <v>252</v>
      </c>
      <c r="X65" s="242"/>
      <c r="Y65" s="232">
        <f>見積依頼書!N71</f>
        <v>0</v>
      </c>
      <c r="Z65" s="244"/>
      <c r="AA65" s="232" t="str">
        <f>IF(見積依頼書!Q71="","",見積依頼書!Q71)</f>
        <v/>
      </c>
      <c r="AB65" s="232"/>
      <c r="AC65" s="239" t="str">
        <f>IF(見積依頼書!P71="","",見積依頼書!P71)</f>
        <v/>
      </c>
      <c r="AD65" s="248" t="str">
        <f>IF(見積依頼書!R71="","",見積依頼書!R71)</f>
        <v/>
      </c>
    </row>
    <row r="66" spans="1:30" x14ac:dyDescent="0.2">
      <c r="A66" s="241">
        <v>56</v>
      </c>
      <c r="B66" s="249" t="str">
        <f t="shared" ca="1" si="0"/>
        <v/>
      </c>
      <c r="C66" s="242">
        <f>見積依頼書!C72</f>
        <v>0</v>
      </c>
      <c r="D66" s="232">
        <f>見積依頼書!B72</f>
        <v>0</v>
      </c>
      <c r="E66" s="242">
        <f>見積依頼書!D72</f>
        <v>0</v>
      </c>
      <c r="F66" s="242">
        <f>見積依頼書!H72</f>
        <v>0</v>
      </c>
      <c r="G66" s="242" t="str">
        <f>見積依頼書!E72&amp;"    "&amp;見積依頼書!F72</f>
        <v xml:space="preserve">    </v>
      </c>
      <c r="H66" s="243">
        <f>見積依頼書!G72</f>
        <v>0</v>
      </c>
      <c r="I66" s="242">
        <f>見積依頼書!I72</f>
        <v>0</v>
      </c>
      <c r="J66" s="233" t="str">
        <f t="shared" si="1"/>
        <v>無</v>
      </c>
      <c r="K66" s="244">
        <f>見積依頼書!J72</f>
        <v>0</v>
      </c>
      <c r="L66" s="245">
        <f>見積依頼書!M72</f>
        <v>0</v>
      </c>
      <c r="M66" s="232" t="s">
        <v>253</v>
      </c>
      <c r="N66" s="232" t="s">
        <v>254</v>
      </c>
      <c r="O66" s="233" t="s">
        <v>255</v>
      </c>
      <c r="P66" s="233">
        <f>見積依頼書!K72</f>
        <v>0</v>
      </c>
      <c r="Q66" s="233">
        <f>見積依頼書!L72</f>
        <v>0</v>
      </c>
      <c r="R66" s="233" t="s">
        <v>247</v>
      </c>
      <c r="S66" s="236" t="s">
        <v>256</v>
      </c>
      <c r="T66" s="233"/>
      <c r="U66" s="246" t="s">
        <v>257</v>
      </c>
      <c r="V66" s="242"/>
      <c r="W66" s="215" t="s">
        <v>252</v>
      </c>
      <c r="X66" s="242"/>
      <c r="Y66" s="232">
        <f>見積依頼書!N72</f>
        <v>0</v>
      </c>
      <c r="Z66" s="244"/>
      <c r="AA66" s="232" t="str">
        <f>IF(見積依頼書!Q72="","",見積依頼書!Q72)</f>
        <v/>
      </c>
      <c r="AB66" s="232"/>
      <c r="AC66" s="239" t="str">
        <f>IF(見積依頼書!P72="","",見積依頼書!P72)</f>
        <v/>
      </c>
      <c r="AD66" s="248" t="str">
        <f>IF(見積依頼書!R72="","",見積依頼書!R72)</f>
        <v/>
      </c>
    </row>
    <row r="67" spans="1:30" x14ac:dyDescent="0.2">
      <c r="A67" s="241">
        <v>57</v>
      </c>
      <c r="B67" s="249" t="str">
        <f t="shared" ca="1" si="0"/>
        <v/>
      </c>
      <c r="C67" s="242">
        <f>見積依頼書!C73</f>
        <v>0</v>
      </c>
      <c r="D67" s="232">
        <f>見積依頼書!B73</f>
        <v>0</v>
      </c>
      <c r="E67" s="242">
        <f>見積依頼書!D73</f>
        <v>0</v>
      </c>
      <c r="F67" s="242">
        <f>見積依頼書!H73</f>
        <v>0</v>
      </c>
      <c r="G67" s="242" t="str">
        <f>見積依頼書!E73&amp;"    "&amp;見積依頼書!F73</f>
        <v xml:space="preserve">    </v>
      </c>
      <c r="H67" s="243">
        <f>見積依頼書!G73</f>
        <v>0</v>
      </c>
      <c r="I67" s="242">
        <f>見積依頼書!I73</f>
        <v>0</v>
      </c>
      <c r="J67" s="233" t="str">
        <f t="shared" si="1"/>
        <v>無</v>
      </c>
      <c r="K67" s="244">
        <f>見積依頼書!J73</f>
        <v>0</v>
      </c>
      <c r="L67" s="245">
        <f>見積依頼書!M73</f>
        <v>0</v>
      </c>
      <c r="M67" s="232" t="s">
        <v>253</v>
      </c>
      <c r="N67" s="232" t="s">
        <v>254</v>
      </c>
      <c r="O67" s="233" t="s">
        <v>255</v>
      </c>
      <c r="P67" s="233">
        <f>見積依頼書!K73</f>
        <v>0</v>
      </c>
      <c r="Q67" s="233">
        <f>見積依頼書!L73</f>
        <v>0</v>
      </c>
      <c r="R67" s="233" t="s">
        <v>247</v>
      </c>
      <c r="S67" s="236" t="s">
        <v>256</v>
      </c>
      <c r="T67" s="233"/>
      <c r="U67" s="246" t="s">
        <v>257</v>
      </c>
      <c r="V67" s="242"/>
      <c r="W67" s="215" t="s">
        <v>252</v>
      </c>
      <c r="X67" s="242"/>
      <c r="Y67" s="232">
        <f>見積依頼書!N73</f>
        <v>0</v>
      </c>
      <c r="Z67" s="244"/>
      <c r="AA67" s="232" t="str">
        <f>IF(見積依頼書!Q73="","",見積依頼書!Q73)</f>
        <v/>
      </c>
      <c r="AB67" s="232"/>
      <c r="AC67" s="239" t="str">
        <f>IF(見積依頼書!P73="","",見積依頼書!P73)</f>
        <v/>
      </c>
      <c r="AD67" s="248" t="str">
        <f>IF(見積依頼書!R73="","",見積依頼書!R73)</f>
        <v/>
      </c>
    </row>
    <row r="68" spans="1:30" x14ac:dyDescent="0.2">
      <c r="A68" s="241">
        <v>58</v>
      </c>
      <c r="B68" s="249" t="str">
        <f t="shared" ca="1" si="0"/>
        <v/>
      </c>
      <c r="C68" s="242">
        <f>見積依頼書!C74</f>
        <v>0</v>
      </c>
      <c r="D68" s="232">
        <f>見積依頼書!B74</f>
        <v>0</v>
      </c>
      <c r="E68" s="242">
        <f>見積依頼書!D74</f>
        <v>0</v>
      </c>
      <c r="F68" s="242">
        <f>見積依頼書!H74</f>
        <v>0</v>
      </c>
      <c r="G68" s="242" t="str">
        <f>見積依頼書!E74&amp;"    "&amp;見積依頼書!F74</f>
        <v xml:space="preserve">    </v>
      </c>
      <c r="H68" s="243">
        <f>見積依頼書!G74</f>
        <v>0</v>
      </c>
      <c r="I68" s="242">
        <f>見積依頼書!I74</f>
        <v>0</v>
      </c>
      <c r="J68" s="233" t="str">
        <f t="shared" si="1"/>
        <v>無</v>
      </c>
      <c r="K68" s="244">
        <f>見積依頼書!J74</f>
        <v>0</v>
      </c>
      <c r="L68" s="245">
        <f>見積依頼書!M74</f>
        <v>0</v>
      </c>
      <c r="M68" s="232" t="s">
        <v>253</v>
      </c>
      <c r="N68" s="232" t="s">
        <v>254</v>
      </c>
      <c r="O68" s="233" t="s">
        <v>255</v>
      </c>
      <c r="P68" s="233">
        <f>見積依頼書!K74</f>
        <v>0</v>
      </c>
      <c r="Q68" s="233">
        <f>見積依頼書!L74</f>
        <v>0</v>
      </c>
      <c r="R68" s="233" t="s">
        <v>247</v>
      </c>
      <c r="S68" s="236" t="s">
        <v>256</v>
      </c>
      <c r="T68" s="233"/>
      <c r="U68" s="246" t="s">
        <v>257</v>
      </c>
      <c r="V68" s="242"/>
      <c r="W68" s="215" t="s">
        <v>252</v>
      </c>
      <c r="X68" s="242"/>
      <c r="Y68" s="232">
        <f>見積依頼書!N74</f>
        <v>0</v>
      </c>
      <c r="Z68" s="244"/>
      <c r="AA68" s="232" t="str">
        <f>IF(見積依頼書!Q74="","",見積依頼書!Q74)</f>
        <v/>
      </c>
      <c r="AB68" s="232"/>
      <c r="AC68" s="239" t="str">
        <f>IF(見積依頼書!P74="","",見積依頼書!P74)</f>
        <v/>
      </c>
      <c r="AD68" s="248" t="str">
        <f>IF(見積依頼書!R74="","",見積依頼書!R74)</f>
        <v/>
      </c>
    </row>
    <row r="69" spans="1:30" x14ac:dyDescent="0.2">
      <c r="A69" s="241">
        <v>59</v>
      </c>
      <c r="B69" s="249" t="str">
        <f t="shared" ca="1" si="0"/>
        <v/>
      </c>
      <c r="C69" s="242">
        <f>見積依頼書!C75</f>
        <v>0</v>
      </c>
      <c r="D69" s="232">
        <f>見積依頼書!B75</f>
        <v>0</v>
      </c>
      <c r="E69" s="242">
        <f>見積依頼書!D75</f>
        <v>0</v>
      </c>
      <c r="F69" s="242">
        <f>見積依頼書!H75</f>
        <v>0</v>
      </c>
      <c r="G69" s="242" t="str">
        <f>見積依頼書!E75&amp;"    "&amp;見積依頼書!F75</f>
        <v xml:space="preserve">    </v>
      </c>
      <c r="H69" s="243">
        <f>見積依頼書!G75</f>
        <v>0</v>
      </c>
      <c r="I69" s="242">
        <f>見積依頼書!I75</f>
        <v>0</v>
      </c>
      <c r="J69" s="233" t="str">
        <f t="shared" si="1"/>
        <v>無</v>
      </c>
      <c r="K69" s="244">
        <f>見積依頼書!J75</f>
        <v>0</v>
      </c>
      <c r="L69" s="245">
        <f>見積依頼書!M75</f>
        <v>0</v>
      </c>
      <c r="M69" s="232" t="s">
        <v>253</v>
      </c>
      <c r="N69" s="232" t="s">
        <v>254</v>
      </c>
      <c r="O69" s="233" t="s">
        <v>255</v>
      </c>
      <c r="P69" s="233">
        <f>見積依頼書!K75</f>
        <v>0</v>
      </c>
      <c r="Q69" s="233">
        <f>見積依頼書!L75</f>
        <v>0</v>
      </c>
      <c r="R69" s="233" t="s">
        <v>247</v>
      </c>
      <c r="S69" s="236" t="s">
        <v>256</v>
      </c>
      <c r="T69" s="233"/>
      <c r="U69" s="246" t="s">
        <v>257</v>
      </c>
      <c r="V69" s="242"/>
      <c r="W69" s="215" t="s">
        <v>252</v>
      </c>
      <c r="X69" s="242"/>
      <c r="Y69" s="232">
        <f>見積依頼書!N75</f>
        <v>0</v>
      </c>
      <c r="Z69" s="244"/>
      <c r="AA69" s="232" t="str">
        <f>IF(見積依頼書!Q75="","",見積依頼書!Q75)</f>
        <v/>
      </c>
      <c r="AB69" s="232"/>
      <c r="AC69" s="239" t="str">
        <f>IF(見積依頼書!P75="","",見積依頼書!P75)</f>
        <v/>
      </c>
      <c r="AD69" s="248" t="str">
        <f>IF(見積依頼書!R75="","",見積依頼書!R75)</f>
        <v/>
      </c>
    </row>
    <row r="70" spans="1:30" x14ac:dyDescent="0.2">
      <c r="A70" s="241">
        <v>60</v>
      </c>
      <c r="B70" s="249" t="str">
        <f t="shared" ca="1" si="0"/>
        <v/>
      </c>
      <c r="C70" s="242">
        <f>見積依頼書!C76</f>
        <v>0</v>
      </c>
      <c r="D70" s="232">
        <f>見積依頼書!B76</f>
        <v>0</v>
      </c>
      <c r="E70" s="242">
        <f>見積依頼書!D76</f>
        <v>0</v>
      </c>
      <c r="F70" s="242">
        <f>見積依頼書!H76</f>
        <v>0</v>
      </c>
      <c r="G70" s="242" t="str">
        <f>見積依頼書!E76&amp;"    "&amp;見積依頼書!F76</f>
        <v xml:space="preserve">    </v>
      </c>
      <c r="H70" s="243">
        <f>見積依頼書!G76</f>
        <v>0</v>
      </c>
      <c r="I70" s="242">
        <f>見積依頼書!I76</f>
        <v>0</v>
      </c>
      <c r="J70" s="233" t="str">
        <f t="shared" si="1"/>
        <v>無</v>
      </c>
      <c r="K70" s="244">
        <f>見積依頼書!J76</f>
        <v>0</v>
      </c>
      <c r="L70" s="245">
        <f>見積依頼書!M76</f>
        <v>0</v>
      </c>
      <c r="M70" s="232" t="s">
        <v>253</v>
      </c>
      <c r="N70" s="232" t="s">
        <v>254</v>
      </c>
      <c r="O70" s="233" t="s">
        <v>255</v>
      </c>
      <c r="P70" s="233">
        <f>見積依頼書!K76</f>
        <v>0</v>
      </c>
      <c r="Q70" s="233">
        <f>見積依頼書!L76</f>
        <v>0</v>
      </c>
      <c r="R70" s="233" t="s">
        <v>247</v>
      </c>
      <c r="S70" s="236" t="s">
        <v>256</v>
      </c>
      <c r="T70" s="233"/>
      <c r="U70" s="246" t="s">
        <v>257</v>
      </c>
      <c r="V70" s="242"/>
      <c r="W70" s="215" t="s">
        <v>252</v>
      </c>
      <c r="X70" s="242"/>
      <c r="Y70" s="232">
        <f>見積依頼書!N76</f>
        <v>0</v>
      </c>
      <c r="Z70" s="244"/>
      <c r="AA70" s="232" t="str">
        <f>IF(見積依頼書!Q76="","",見積依頼書!Q76)</f>
        <v/>
      </c>
      <c r="AB70" s="232"/>
      <c r="AC70" s="239" t="str">
        <f>IF(見積依頼書!P76="","",見積依頼書!P76)</f>
        <v/>
      </c>
      <c r="AD70" s="248" t="str">
        <f>IF(見積依頼書!R76="","",見積依頼書!R76)</f>
        <v/>
      </c>
    </row>
    <row r="71" spans="1:30" x14ac:dyDescent="0.2">
      <c r="A71" s="241">
        <v>61</v>
      </c>
      <c r="B71" s="249" t="str">
        <f t="shared" ca="1" si="0"/>
        <v/>
      </c>
      <c r="C71" s="242">
        <f>見積依頼書!C77</f>
        <v>0</v>
      </c>
      <c r="D71" s="232">
        <f>見積依頼書!B77</f>
        <v>0</v>
      </c>
      <c r="E71" s="242">
        <f>見積依頼書!D77</f>
        <v>0</v>
      </c>
      <c r="F71" s="242">
        <f>見積依頼書!H77</f>
        <v>0</v>
      </c>
      <c r="G71" s="242" t="str">
        <f>見積依頼書!E77&amp;"    "&amp;見積依頼書!F77</f>
        <v xml:space="preserve">    </v>
      </c>
      <c r="H71" s="243">
        <f>見積依頼書!G77</f>
        <v>0</v>
      </c>
      <c r="I71" s="242">
        <f>見積依頼書!I77</f>
        <v>0</v>
      </c>
      <c r="J71" s="233" t="str">
        <f t="shared" si="1"/>
        <v>無</v>
      </c>
      <c r="K71" s="244">
        <f>見積依頼書!J77</f>
        <v>0</v>
      </c>
      <c r="L71" s="245">
        <f>見積依頼書!M77</f>
        <v>0</v>
      </c>
      <c r="M71" s="232" t="s">
        <v>253</v>
      </c>
      <c r="N71" s="232" t="s">
        <v>254</v>
      </c>
      <c r="O71" s="233" t="s">
        <v>255</v>
      </c>
      <c r="P71" s="233">
        <f>見積依頼書!K77</f>
        <v>0</v>
      </c>
      <c r="Q71" s="233">
        <f>見積依頼書!L77</f>
        <v>0</v>
      </c>
      <c r="R71" s="233" t="s">
        <v>247</v>
      </c>
      <c r="S71" s="236" t="s">
        <v>256</v>
      </c>
      <c r="T71" s="233"/>
      <c r="U71" s="246" t="s">
        <v>257</v>
      </c>
      <c r="V71" s="242"/>
      <c r="W71" s="215" t="s">
        <v>252</v>
      </c>
      <c r="X71" s="242"/>
      <c r="Y71" s="232">
        <f>見積依頼書!N77</f>
        <v>0</v>
      </c>
      <c r="Z71" s="244"/>
      <c r="AA71" s="232" t="str">
        <f>IF(見積依頼書!Q77="","",見積依頼書!Q77)</f>
        <v/>
      </c>
      <c r="AB71" s="232"/>
      <c r="AC71" s="239" t="str">
        <f>IF(見積依頼書!P77="","",見積依頼書!P77)</f>
        <v/>
      </c>
      <c r="AD71" s="248" t="str">
        <f>IF(見積依頼書!R77="","",見積依頼書!R77)</f>
        <v/>
      </c>
    </row>
    <row r="72" spans="1:30" x14ac:dyDescent="0.2">
      <c r="A72" s="241">
        <v>62</v>
      </c>
      <c r="B72" s="249" t="str">
        <f t="shared" ca="1" si="0"/>
        <v/>
      </c>
      <c r="C72" s="242">
        <f>見積依頼書!C78</f>
        <v>0</v>
      </c>
      <c r="D72" s="232">
        <f>見積依頼書!B78</f>
        <v>0</v>
      </c>
      <c r="E72" s="242">
        <f>見積依頼書!D78</f>
        <v>0</v>
      </c>
      <c r="F72" s="242">
        <f>見積依頼書!H78</f>
        <v>0</v>
      </c>
      <c r="G72" s="242" t="str">
        <f>見積依頼書!E78&amp;"    "&amp;見積依頼書!F78</f>
        <v xml:space="preserve">    </v>
      </c>
      <c r="H72" s="243">
        <f>見積依頼書!G78</f>
        <v>0</v>
      </c>
      <c r="I72" s="242">
        <f>見積依頼書!I78</f>
        <v>0</v>
      </c>
      <c r="J72" s="233" t="str">
        <f t="shared" si="1"/>
        <v>無</v>
      </c>
      <c r="K72" s="244">
        <f>見積依頼書!J78</f>
        <v>0</v>
      </c>
      <c r="L72" s="245">
        <f>見積依頼書!M78</f>
        <v>0</v>
      </c>
      <c r="M72" s="232" t="s">
        <v>253</v>
      </c>
      <c r="N72" s="232" t="s">
        <v>254</v>
      </c>
      <c r="O72" s="233" t="s">
        <v>255</v>
      </c>
      <c r="P72" s="233">
        <f>見積依頼書!K78</f>
        <v>0</v>
      </c>
      <c r="Q72" s="233">
        <f>見積依頼書!L78</f>
        <v>0</v>
      </c>
      <c r="R72" s="233" t="s">
        <v>247</v>
      </c>
      <c r="S72" s="236" t="s">
        <v>256</v>
      </c>
      <c r="T72" s="233"/>
      <c r="U72" s="246" t="s">
        <v>257</v>
      </c>
      <c r="V72" s="242"/>
      <c r="W72" s="215" t="s">
        <v>252</v>
      </c>
      <c r="X72" s="242"/>
      <c r="Y72" s="232">
        <f>見積依頼書!N78</f>
        <v>0</v>
      </c>
      <c r="Z72" s="244"/>
      <c r="AA72" s="232" t="str">
        <f>IF(見積依頼書!Q78="","",見積依頼書!Q78)</f>
        <v/>
      </c>
      <c r="AB72" s="232"/>
      <c r="AC72" s="239" t="str">
        <f>IF(見積依頼書!P78="","",見積依頼書!P78)</f>
        <v/>
      </c>
      <c r="AD72" s="248" t="str">
        <f>IF(見積依頼書!R78="","",見積依頼書!R78)</f>
        <v/>
      </c>
    </row>
    <row r="73" spans="1:30" x14ac:dyDescent="0.2">
      <c r="A73" s="241">
        <v>63</v>
      </c>
      <c r="B73" s="249" t="str">
        <f t="shared" ca="1" si="0"/>
        <v/>
      </c>
      <c r="C73" s="242">
        <f>見積依頼書!C79</f>
        <v>0</v>
      </c>
      <c r="D73" s="232">
        <f>見積依頼書!B79</f>
        <v>0</v>
      </c>
      <c r="E73" s="242">
        <f>見積依頼書!D79</f>
        <v>0</v>
      </c>
      <c r="F73" s="242">
        <f>見積依頼書!H79</f>
        <v>0</v>
      </c>
      <c r="G73" s="242" t="str">
        <f>見積依頼書!E79&amp;"    "&amp;見積依頼書!F79</f>
        <v xml:space="preserve">    </v>
      </c>
      <c r="H73" s="243">
        <f>見積依頼書!G79</f>
        <v>0</v>
      </c>
      <c r="I73" s="242">
        <f>見積依頼書!I79</f>
        <v>0</v>
      </c>
      <c r="J73" s="233" t="str">
        <f t="shared" si="1"/>
        <v>無</v>
      </c>
      <c r="K73" s="244">
        <f>見積依頼書!J79</f>
        <v>0</v>
      </c>
      <c r="L73" s="245">
        <f>見積依頼書!M79</f>
        <v>0</v>
      </c>
      <c r="M73" s="232" t="s">
        <v>253</v>
      </c>
      <c r="N73" s="232" t="s">
        <v>254</v>
      </c>
      <c r="O73" s="233" t="s">
        <v>255</v>
      </c>
      <c r="P73" s="233">
        <f>見積依頼書!K79</f>
        <v>0</v>
      </c>
      <c r="Q73" s="233">
        <f>見積依頼書!L79</f>
        <v>0</v>
      </c>
      <c r="R73" s="233" t="s">
        <v>247</v>
      </c>
      <c r="S73" s="236" t="s">
        <v>256</v>
      </c>
      <c r="T73" s="233"/>
      <c r="U73" s="246" t="s">
        <v>257</v>
      </c>
      <c r="V73" s="242"/>
      <c r="W73" s="215" t="s">
        <v>252</v>
      </c>
      <c r="X73" s="242"/>
      <c r="Y73" s="232">
        <f>見積依頼書!N79</f>
        <v>0</v>
      </c>
      <c r="Z73" s="244"/>
      <c r="AA73" s="232" t="str">
        <f>IF(見積依頼書!Q79="","",見積依頼書!Q79)</f>
        <v/>
      </c>
      <c r="AB73" s="232"/>
      <c r="AC73" s="239" t="str">
        <f>IF(見積依頼書!P79="","",見積依頼書!P79)</f>
        <v/>
      </c>
      <c r="AD73" s="248" t="str">
        <f>IF(見積依頼書!R79="","",見積依頼書!R79)</f>
        <v/>
      </c>
    </row>
    <row r="74" spans="1:30" x14ac:dyDescent="0.2">
      <c r="A74" s="241">
        <v>64</v>
      </c>
      <c r="B74" s="249" t="str">
        <f t="shared" ca="1" si="0"/>
        <v/>
      </c>
      <c r="C74" s="242">
        <f>見積依頼書!C80</f>
        <v>0</v>
      </c>
      <c r="D74" s="232">
        <f>見積依頼書!B80</f>
        <v>0</v>
      </c>
      <c r="E74" s="242">
        <f>見積依頼書!D80</f>
        <v>0</v>
      </c>
      <c r="F74" s="242">
        <f>見積依頼書!H80</f>
        <v>0</v>
      </c>
      <c r="G74" s="242" t="str">
        <f>見積依頼書!E80&amp;"    "&amp;見積依頼書!F80</f>
        <v xml:space="preserve">    </v>
      </c>
      <c r="H74" s="243">
        <f>見積依頼書!G80</f>
        <v>0</v>
      </c>
      <c r="I74" s="242">
        <f>見積依頼書!I80</f>
        <v>0</v>
      </c>
      <c r="J74" s="233" t="str">
        <f t="shared" si="1"/>
        <v>無</v>
      </c>
      <c r="K74" s="244">
        <f>見積依頼書!J80</f>
        <v>0</v>
      </c>
      <c r="L74" s="245">
        <f>見積依頼書!M80</f>
        <v>0</v>
      </c>
      <c r="M74" s="232" t="s">
        <v>253</v>
      </c>
      <c r="N74" s="232" t="s">
        <v>254</v>
      </c>
      <c r="O74" s="233" t="s">
        <v>255</v>
      </c>
      <c r="P74" s="233">
        <f>見積依頼書!K80</f>
        <v>0</v>
      </c>
      <c r="Q74" s="233">
        <f>見積依頼書!L80</f>
        <v>0</v>
      </c>
      <c r="R74" s="233" t="s">
        <v>247</v>
      </c>
      <c r="S74" s="236" t="s">
        <v>256</v>
      </c>
      <c r="T74" s="233"/>
      <c r="U74" s="246" t="s">
        <v>257</v>
      </c>
      <c r="V74" s="242"/>
      <c r="W74" s="215" t="s">
        <v>252</v>
      </c>
      <c r="X74" s="242"/>
      <c r="Y74" s="232">
        <f>見積依頼書!N80</f>
        <v>0</v>
      </c>
      <c r="Z74" s="244"/>
      <c r="AA74" s="232" t="str">
        <f>IF(見積依頼書!Q80="","",見積依頼書!Q80)</f>
        <v/>
      </c>
      <c r="AB74" s="232"/>
      <c r="AC74" s="239" t="str">
        <f>IF(見積依頼書!P80="","",見積依頼書!P80)</f>
        <v/>
      </c>
      <c r="AD74" s="248" t="str">
        <f>IF(見積依頼書!R80="","",見積依頼書!R80)</f>
        <v/>
      </c>
    </row>
    <row r="75" spans="1:30" x14ac:dyDescent="0.2">
      <c r="A75" s="241">
        <v>65</v>
      </c>
      <c r="B75" s="249" t="str">
        <f t="shared" ca="1" si="0"/>
        <v/>
      </c>
      <c r="C75" s="242">
        <f>見積依頼書!C81</f>
        <v>0</v>
      </c>
      <c r="D75" s="232">
        <f>見積依頼書!B81</f>
        <v>0</v>
      </c>
      <c r="E75" s="242">
        <f>見積依頼書!D81</f>
        <v>0</v>
      </c>
      <c r="F75" s="242">
        <f>見積依頼書!H81</f>
        <v>0</v>
      </c>
      <c r="G75" s="242" t="str">
        <f>見積依頼書!E81&amp;"    "&amp;見積依頼書!F81</f>
        <v xml:space="preserve">    </v>
      </c>
      <c r="H75" s="243">
        <f>見積依頼書!G81</f>
        <v>0</v>
      </c>
      <c r="I75" s="242">
        <f>見積依頼書!I81</f>
        <v>0</v>
      </c>
      <c r="J75" s="233" t="str">
        <f t="shared" si="1"/>
        <v>無</v>
      </c>
      <c r="K75" s="244">
        <f>見積依頼書!J81</f>
        <v>0</v>
      </c>
      <c r="L75" s="245">
        <f>見積依頼書!M81</f>
        <v>0</v>
      </c>
      <c r="M75" s="232" t="s">
        <v>253</v>
      </c>
      <c r="N75" s="232" t="s">
        <v>254</v>
      </c>
      <c r="O75" s="233" t="s">
        <v>255</v>
      </c>
      <c r="P75" s="233">
        <f>見積依頼書!K81</f>
        <v>0</v>
      </c>
      <c r="Q75" s="233">
        <f>見積依頼書!L81</f>
        <v>0</v>
      </c>
      <c r="R75" s="233" t="s">
        <v>247</v>
      </c>
      <c r="S75" s="236" t="s">
        <v>256</v>
      </c>
      <c r="T75" s="233"/>
      <c r="U75" s="246" t="s">
        <v>257</v>
      </c>
      <c r="V75" s="242"/>
      <c r="W75" s="215" t="s">
        <v>252</v>
      </c>
      <c r="X75" s="242"/>
      <c r="Y75" s="232">
        <f>見積依頼書!N81</f>
        <v>0</v>
      </c>
      <c r="Z75" s="244"/>
      <c r="AA75" s="232" t="str">
        <f>IF(見積依頼書!Q81="","",見積依頼書!Q81)</f>
        <v/>
      </c>
      <c r="AB75" s="232"/>
      <c r="AC75" s="239" t="str">
        <f>IF(見積依頼書!P81="","",見積依頼書!P81)</f>
        <v/>
      </c>
      <c r="AD75" s="248" t="str">
        <f>IF(見積依頼書!R81="","",見積依頼書!R81)</f>
        <v/>
      </c>
    </row>
    <row r="76" spans="1:30" x14ac:dyDescent="0.2">
      <c r="A76" s="241">
        <v>66</v>
      </c>
      <c r="B76" s="249" t="str">
        <f t="shared" ref="B76:B110" ca="1" si="2">IF(C76&lt;&gt;0,TODAY(),"")</f>
        <v/>
      </c>
      <c r="C76" s="242">
        <f>見積依頼書!C82</f>
        <v>0</v>
      </c>
      <c r="D76" s="232">
        <f>見積依頼書!B82</f>
        <v>0</v>
      </c>
      <c r="E76" s="242">
        <f>見積依頼書!D82</f>
        <v>0</v>
      </c>
      <c r="F76" s="242">
        <f>見積依頼書!H82</f>
        <v>0</v>
      </c>
      <c r="G76" s="242" t="str">
        <f>見積依頼書!E82&amp;"    "&amp;見積依頼書!F82</f>
        <v xml:space="preserve">    </v>
      </c>
      <c r="H76" s="243">
        <f>見積依頼書!G82</f>
        <v>0</v>
      </c>
      <c r="I76" s="242">
        <f>見積依頼書!I82</f>
        <v>0</v>
      </c>
      <c r="J76" s="233" t="str">
        <f t="shared" ref="J76:J110" si="3">IF(K76=0,"無","有")</f>
        <v>無</v>
      </c>
      <c r="K76" s="244">
        <f>見積依頼書!J82</f>
        <v>0</v>
      </c>
      <c r="L76" s="245">
        <f>見積依頼書!M82</f>
        <v>0</v>
      </c>
      <c r="M76" s="232" t="s">
        <v>253</v>
      </c>
      <c r="N76" s="232" t="s">
        <v>254</v>
      </c>
      <c r="O76" s="233" t="s">
        <v>255</v>
      </c>
      <c r="P76" s="233">
        <f>見積依頼書!K82</f>
        <v>0</v>
      </c>
      <c r="Q76" s="233">
        <f>見積依頼書!L82</f>
        <v>0</v>
      </c>
      <c r="R76" s="233" t="s">
        <v>247</v>
      </c>
      <c r="S76" s="236" t="s">
        <v>256</v>
      </c>
      <c r="T76" s="233"/>
      <c r="U76" s="246" t="s">
        <v>257</v>
      </c>
      <c r="V76" s="242"/>
      <c r="W76" s="215" t="s">
        <v>252</v>
      </c>
      <c r="X76" s="242"/>
      <c r="Y76" s="232">
        <f>見積依頼書!N82</f>
        <v>0</v>
      </c>
      <c r="Z76" s="244"/>
      <c r="AA76" s="232" t="str">
        <f>IF(見積依頼書!Q82="","",見積依頼書!Q82)</f>
        <v/>
      </c>
      <c r="AB76" s="232"/>
      <c r="AC76" s="239" t="str">
        <f>IF(見積依頼書!P82="","",見積依頼書!P82)</f>
        <v/>
      </c>
      <c r="AD76" s="248" t="str">
        <f>IF(見積依頼書!R82="","",見積依頼書!R82)</f>
        <v/>
      </c>
    </row>
    <row r="77" spans="1:30" x14ac:dyDescent="0.2">
      <c r="A77" s="241">
        <v>67</v>
      </c>
      <c r="B77" s="249" t="str">
        <f t="shared" ca="1" si="2"/>
        <v/>
      </c>
      <c r="C77" s="242">
        <f>見積依頼書!C83</f>
        <v>0</v>
      </c>
      <c r="D77" s="232">
        <f>見積依頼書!B83</f>
        <v>0</v>
      </c>
      <c r="E77" s="242">
        <f>見積依頼書!D83</f>
        <v>0</v>
      </c>
      <c r="F77" s="242">
        <f>見積依頼書!H83</f>
        <v>0</v>
      </c>
      <c r="G77" s="242" t="str">
        <f>見積依頼書!E83&amp;"    "&amp;見積依頼書!F83</f>
        <v xml:space="preserve">    </v>
      </c>
      <c r="H77" s="243">
        <f>見積依頼書!G83</f>
        <v>0</v>
      </c>
      <c r="I77" s="242">
        <f>見積依頼書!I83</f>
        <v>0</v>
      </c>
      <c r="J77" s="233" t="str">
        <f t="shared" si="3"/>
        <v>無</v>
      </c>
      <c r="K77" s="244">
        <f>見積依頼書!J83</f>
        <v>0</v>
      </c>
      <c r="L77" s="245">
        <f>見積依頼書!M83</f>
        <v>0</v>
      </c>
      <c r="M77" s="232" t="s">
        <v>253</v>
      </c>
      <c r="N77" s="232" t="s">
        <v>254</v>
      </c>
      <c r="O77" s="233" t="s">
        <v>255</v>
      </c>
      <c r="P77" s="233">
        <f>見積依頼書!K83</f>
        <v>0</v>
      </c>
      <c r="Q77" s="233">
        <f>見積依頼書!L83</f>
        <v>0</v>
      </c>
      <c r="R77" s="233" t="s">
        <v>247</v>
      </c>
      <c r="S77" s="236" t="s">
        <v>256</v>
      </c>
      <c r="T77" s="233"/>
      <c r="U77" s="246" t="s">
        <v>257</v>
      </c>
      <c r="V77" s="242"/>
      <c r="W77" s="215" t="s">
        <v>252</v>
      </c>
      <c r="X77" s="242"/>
      <c r="Y77" s="232">
        <f>見積依頼書!N83</f>
        <v>0</v>
      </c>
      <c r="Z77" s="244"/>
      <c r="AA77" s="232" t="str">
        <f>IF(見積依頼書!Q83="","",見積依頼書!Q83)</f>
        <v/>
      </c>
      <c r="AB77" s="232"/>
      <c r="AC77" s="239" t="str">
        <f>IF(見積依頼書!P83="","",見積依頼書!P83)</f>
        <v/>
      </c>
      <c r="AD77" s="248" t="str">
        <f>IF(見積依頼書!R83="","",見積依頼書!R83)</f>
        <v/>
      </c>
    </row>
    <row r="78" spans="1:30" x14ac:dyDescent="0.2">
      <c r="A78" s="241">
        <v>68</v>
      </c>
      <c r="B78" s="249" t="str">
        <f t="shared" ca="1" si="2"/>
        <v/>
      </c>
      <c r="C78" s="242">
        <f>見積依頼書!C84</f>
        <v>0</v>
      </c>
      <c r="D78" s="232">
        <f>見積依頼書!B84</f>
        <v>0</v>
      </c>
      <c r="E78" s="242">
        <f>見積依頼書!D84</f>
        <v>0</v>
      </c>
      <c r="F78" s="242">
        <f>見積依頼書!H84</f>
        <v>0</v>
      </c>
      <c r="G78" s="242" t="str">
        <f>見積依頼書!E84&amp;"    "&amp;見積依頼書!F84</f>
        <v xml:space="preserve">    </v>
      </c>
      <c r="H78" s="243">
        <f>見積依頼書!G84</f>
        <v>0</v>
      </c>
      <c r="I78" s="242">
        <f>見積依頼書!I84</f>
        <v>0</v>
      </c>
      <c r="J78" s="233" t="str">
        <f t="shared" si="3"/>
        <v>無</v>
      </c>
      <c r="K78" s="244">
        <f>見積依頼書!J84</f>
        <v>0</v>
      </c>
      <c r="L78" s="245">
        <f>見積依頼書!M84</f>
        <v>0</v>
      </c>
      <c r="M78" s="232" t="s">
        <v>253</v>
      </c>
      <c r="N78" s="232" t="s">
        <v>254</v>
      </c>
      <c r="O78" s="233" t="s">
        <v>255</v>
      </c>
      <c r="P78" s="233">
        <f>見積依頼書!K84</f>
        <v>0</v>
      </c>
      <c r="Q78" s="233">
        <f>見積依頼書!L84</f>
        <v>0</v>
      </c>
      <c r="R78" s="233" t="s">
        <v>247</v>
      </c>
      <c r="S78" s="236" t="s">
        <v>256</v>
      </c>
      <c r="T78" s="233"/>
      <c r="U78" s="246" t="s">
        <v>257</v>
      </c>
      <c r="V78" s="242"/>
      <c r="W78" s="215" t="s">
        <v>252</v>
      </c>
      <c r="X78" s="242"/>
      <c r="Y78" s="232">
        <f>見積依頼書!N84</f>
        <v>0</v>
      </c>
      <c r="Z78" s="244"/>
      <c r="AA78" s="232" t="str">
        <f>IF(見積依頼書!Q84="","",見積依頼書!Q84)</f>
        <v/>
      </c>
      <c r="AB78" s="232"/>
      <c r="AC78" s="239" t="str">
        <f>IF(見積依頼書!P84="","",見積依頼書!P84)</f>
        <v/>
      </c>
      <c r="AD78" s="248" t="str">
        <f>IF(見積依頼書!R84="","",見積依頼書!R84)</f>
        <v/>
      </c>
    </row>
    <row r="79" spans="1:30" x14ac:dyDescent="0.2">
      <c r="A79" s="241">
        <v>69</v>
      </c>
      <c r="B79" s="249" t="str">
        <f t="shared" ca="1" si="2"/>
        <v/>
      </c>
      <c r="C79" s="242">
        <f>見積依頼書!C85</f>
        <v>0</v>
      </c>
      <c r="D79" s="232">
        <f>見積依頼書!B85</f>
        <v>0</v>
      </c>
      <c r="E79" s="242">
        <f>見積依頼書!D85</f>
        <v>0</v>
      </c>
      <c r="F79" s="242">
        <f>見積依頼書!H85</f>
        <v>0</v>
      </c>
      <c r="G79" s="242" t="str">
        <f>見積依頼書!E85&amp;"    "&amp;見積依頼書!F85</f>
        <v xml:space="preserve">    </v>
      </c>
      <c r="H79" s="243">
        <f>見積依頼書!G85</f>
        <v>0</v>
      </c>
      <c r="I79" s="242">
        <f>見積依頼書!I85</f>
        <v>0</v>
      </c>
      <c r="J79" s="233" t="str">
        <f t="shared" si="3"/>
        <v>無</v>
      </c>
      <c r="K79" s="244">
        <f>見積依頼書!J85</f>
        <v>0</v>
      </c>
      <c r="L79" s="245">
        <f>見積依頼書!M85</f>
        <v>0</v>
      </c>
      <c r="M79" s="232" t="s">
        <v>253</v>
      </c>
      <c r="N79" s="232" t="s">
        <v>254</v>
      </c>
      <c r="O79" s="233" t="s">
        <v>255</v>
      </c>
      <c r="P79" s="233">
        <f>見積依頼書!K85</f>
        <v>0</v>
      </c>
      <c r="Q79" s="233">
        <f>見積依頼書!L85</f>
        <v>0</v>
      </c>
      <c r="R79" s="233" t="s">
        <v>247</v>
      </c>
      <c r="S79" s="236" t="s">
        <v>256</v>
      </c>
      <c r="T79" s="233"/>
      <c r="U79" s="246" t="s">
        <v>257</v>
      </c>
      <c r="V79" s="242"/>
      <c r="W79" s="215" t="s">
        <v>252</v>
      </c>
      <c r="X79" s="242"/>
      <c r="Y79" s="232">
        <f>見積依頼書!N85</f>
        <v>0</v>
      </c>
      <c r="Z79" s="244"/>
      <c r="AA79" s="232" t="str">
        <f>IF(見積依頼書!Q85="","",見積依頼書!Q85)</f>
        <v/>
      </c>
      <c r="AB79" s="232"/>
      <c r="AC79" s="239" t="str">
        <f>IF(見積依頼書!P85="","",見積依頼書!P85)</f>
        <v/>
      </c>
      <c r="AD79" s="248" t="str">
        <f>IF(見積依頼書!R85="","",見積依頼書!R85)</f>
        <v/>
      </c>
    </row>
    <row r="80" spans="1:30" x14ac:dyDescent="0.2">
      <c r="A80" s="241">
        <v>70</v>
      </c>
      <c r="B80" s="249" t="str">
        <f t="shared" ca="1" si="2"/>
        <v/>
      </c>
      <c r="C80" s="242">
        <f>見積依頼書!C86</f>
        <v>0</v>
      </c>
      <c r="D80" s="232">
        <f>見積依頼書!B86</f>
        <v>0</v>
      </c>
      <c r="E80" s="242">
        <f>見積依頼書!D86</f>
        <v>0</v>
      </c>
      <c r="F80" s="242">
        <f>見積依頼書!H86</f>
        <v>0</v>
      </c>
      <c r="G80" s="242" t="str">
        <f>見積依頼書!E86&amp;"    "&amp;見積依頼書!F86</f>
        <v xml:space="preserve">    </v>
      </c>
      <c r="H80" s="243">
        <f>見積依頼書!G86</f>
        <v>0</v>
      </c>
      <c r="I80" s="242">
        <f>見積依頼書!I86</f>
        <v>0</v>
      </c>
      <c r="J80" s="233" t="str">
        <f t="shared" si="3"/>
        <v>無</v>
      </c>
      <c r="K80" s="244">
        <f>見積依頼書!J86</f>
        <v>0</v>
      </c>
      <c r="L80" s="245">
        <f>見積依頼書!M86</f>
        <v>0</v>
      </c>
      <c r="M80" s="232" t="s">
        <v>253</v>
      </c>
      <c r="N80" s="232" t="s">
        <v>254</v>
      </c>
      <c r="O80" s="233" t="s">
        <v>255</v>
      </c>
      <c r="P80" s="233">
        <f>見積依頼書!K86</f>
        <v>0</v>
      </c>
      <c r="Q80" s="233">
        <f>見積依頼書!L86</f>
        <v>0</v>
      </c>
      <c r="R80" s="233" t="s">
        <v>247</v>
      </c>
      <c r="S80" s="236" t="s">
        <v>256</v>
      </c>
      <c r="T80" s="233"/>
      <c r="U80" s="246" t="s">
        <v>257</v>
      </c>
      <c r="V80" s="242"/>
      <c r="W80" s="215" t="s">
        <v>252</v>
      </c>
      <c r="X80" s="242"/>
      <c r="Y80" s="232">
        <f>見積依頼書!N86</f>
        <v>0</v>
      </c>
      <c r="Z80" s="244"/>
      <c r="AA80" s="232" t="str">
        <f>IF(見積依頼書!Q86="","",見積依頼書!Q86)</f>
        <v/>
      </c>
      <c r="AB80" s="232"/>
      <c r="AC80" s="239" t="str">
        <f>IF(見積依頼書!P86="","",見積依頼書!P86)</f>
        <v/>
      </c>
      <c r="AD80" s="248" t="str">
        <f>IF(見積依頼書!R86="","",見積依頼書!R86)</f>
        <v/>
      </c>
    </row>
    <row r="81" spans="1:30" x14ac:dyDescent="0.2">
      <c r="A81" s="241">
        <v>71</v>
      </c>
      <c r="B81" s="249" t="str">
        <f t="shared" ca="1" si="2"/>
        <v/>
      </c>
      <c r="C81" s="242">
        <f>見積依頼書!C87</f>
        <v>0</v>
      </c>
      <c r="D81" s="232">
        <f>見積依頼書!B87</f>
        <v>0</v>
      </c>
      <c r="E81" s="242">
        <f>見積依頼書!D87</f>
        <v>0</v>
      </c>
      <c r="F81" s="242">
        <f>見積依頼書!H87</f>
        <v>0</v>
      </c>
      <c r="G81" s="242" t="str">
        <f>見積依頼書!E87&amp;"    "&amp;見積依頼書!F87</f>
        <v xml:space="preserve">    </v>
      </c>
      <c r="H81" s="243">
        <f>見積依頼書!G87</f>
        <v>0</v>
      </c>
      <c r="I81" s="242">
        <f>見積依頼書!I87</f>
        <v>0</v>
      </c>
      <c r="J81" s="233" t="str">
        <f t="shared" si="3"/>
        <v>無</v>
      </c>
      <c r="K81" s="244">
        <f>見積依頼書!J87</f>
        <v>0</v>
      </c>
      <c r="L81" s="245">
        <f>見積依頼書!M87</f>
        <v>0</v>
      </c>
      <c r="M81" s="232" t="s">
        <v>253</v>
      </c>
      <c r="N81" s="232" t="s">
        <v>254</v>
      </c>
      <c r="O81" s="233" t="s">
        <v>255</v>
      </c>
      <c r="P81" s="233">
        <f>見積依頼書!K87</f>
        <v>0</v>
      </c>
      <c r="Q81" s="233">
        <f>見積依頼書!L87</f>
        <v>0</v>
      </c>
      <c r="R81" s="233" t="s">
        <v>247</v>
      </c>
      <c r="S81" s="236" t="s">
        <v>256</v>
      </c>
      <c r="T81" s="233"/>
      <c r="U81" s="246" t="s">
        <v>257</v>
      </c>
      <c r="V81" s="242"/>
      <c r="W81" s="215" t="s">
        <v>252</v>
      </c>
      <c r="X81" s="242"/>
      <c r="Y81" s="232">
        <f>見積依頼書!N87</f>
        <v>0</v>
      </c>
      <c r="Z81" s="244"/>
      <c r="AA81" s="232" t="str">
        <f>IF(見積依頼書!Q87="","",見積依頼書!Q87)</f>
        <v/>
      </c>
      <c r="AB81" s="232"/>
      <c r="AC81" s="239" t="str">
        <f>IF(見積依頼書!P87="","",見積依頼書!P87)</f>
        <v/>
      </c>
      <c r="AD81" s="248" t="str">
        <f>IF(見積依頼書!R87="","",見積依頼書!R87)</f>
        <v/>
      </c>
    </row>
    <row r="82" spans="1:30" x14ac:dyDescent="0.2">
      <c r="A82" s="241">
        <v>72</v>
      </c>
      <c r="B82" s="249" t="str">
        <f t="shared" ca="1" si="2"/>
        <v/>
      </c>
      <c r="C82" s="242">
        <f>見積依頼書!C88</f>
        <v>0</v>
      </c>
      <c r="D82" s="232">
        <f>見積依頼書!B88</f>
        <v>0</v>
      </c>
      <c r="E82" s="242">
        <f>見積依頼書!D88</f>
        <v>0</v>
      </c>
      <c r="F82" s="242">
        <f>見積依頼書!H88</f>
        <v>0</v>
      </c>
      <c r="G82" s="242" t="str">
        <f>見積依頼書!E88&amp;"    "&amp;見積依頼書!F88</f>
        <v xml:space="preserve">    </v>
      </c>
      <c r="H82" s="243">
        <f>見積依頼書!G88</f>
        <v>0</v>
      </c>
      <c r="I82" s="242">
        <f>見積依頼書!I88</f>
        <v>0</v>
      </c>
      <c r="J82" s="233" t="str">
        <f t="shared" si="3"/>
        <v>無</v>
      </c>
      <c r="K82" s="244">
        <f>見積依頼書!J88</f>
        <v>0</v>
      </c>
      <c r="L82" s="245">
        <f>見積依頼書!M88</f>
        <v>0</v>
      </c>
      <c r="M82" s="232" t="s">
        <v>253</v>
      </c>
      <c r="N82" s="232" t="s">
        <v>254</v>
      </c>
      <c r="O82" s="233" t="s">
        <v>255</v>
      </c>
      <c r="P82" s="233">
        <f>見積依頼書!K88</f>
        <v>0</v>
      </c>
      <c r="Q82" s="233">
        <f>見積依頼書!L88</f>
        <v>0</v>
      </c>
      <c r="R82" s="233" t="s">
        <v>247</v>
      </c>
      <c r="S82" s="236" t="s">
        <v>256</v>
      </c>
      <c r="T82" s="233"/>
      <c r="U82" s="246" t="s">
        <v>257</v>
      </c>
      <c r="V82" s="242"/>
      <c r="W82" s="215" t="s">
        <v>252</v>
      </c>
      <c r="X82" s="242"/>
      <c r="Y82" s="232">
        <f>見積依頼書!N88</f>
        <v>0</v>
      </c>
      <c r="Z82" s="244"/>
      <c r="AA82" s="232" t="str">
        <f>IF(見積依頼書!Q88="","",見積依頼書!Q88)</f>
        <v/>
      </c>
      <c r="AB82" s="232"/>
      <c r="AC82" s="239" t="str">
        <f>IF(見積依頼書!P88="","",見積依頼書!P88)</f>
        <v/>
      </c>
      <c r="AD82" s="248" t="str">
        <f>IF(見積依頼書!R88="","",見積依頼書!R88)</f>
        <v/>
      </c>
    </row>
    <row r="83" spans="1:30" x14ac:dyDescent="0.2">
      <c r="A83" s="241">
        <v>73</v>
      </c>
      <c r="B83" s="249" t="str">
        <f t="shared" ca="1" si="2"/>
        <v/>
      </c>
      <c r="C83" s="242">
        <f>見積依頼書!C89</f>
        <v>0</v>
      </c>
      <c r="D83" s="232">
        <f>見積依頼書!B89</f>
        <v>0</v>
      </c>
      <c r="E83" s="242">
        <f>見積依頼書!D89</f>
        <v>0</v>
      </c>
      <c r="F83" s="242">
        <f>見積依頼書!H89</f>
        <v>0</v>
      </c>
      <c r="G83" s="242" t="str">
        <f>見積依頼書!E89&amp;"    "&amp;見積依頼書!F89</f>
        <v xml:space="preserve">    </v>
      </c>
      <c r="H83" s="243">
        <f>見積依頼書!G89</f>
        <v>0</v>
      </c>
      <c r="I83" s="242">
        <f>見積依頼書!I89</f>
        <v>0</v>
      </c>
      <c r="J83" s="233" t="str">
        <f t="shared" si="3"/>
        <v>無</v>
      </c>
      <c r="K83" s="244">
        <f>見積依頼書!J89</f>
        <v>0</v>
      </c>
      <c r="L83" s="245">
        <f>見積依頼書!M89</f>
        <v>0</v>
      </c>
      <c r="M83" s="232" t="s">
        <v>253</v>
      </c>
      <c r="N83" s="232" t="s">
        <v>254</v>
      </c>
      <c r="O83" s="233" t="s">
        <v>255</v>
      </c>
      <c r="P83" s="233">
        <f>見積依頼書!K89</f>
        <v>0</v>
      </c>
      <c r="Q83" s="233">
        <f>見積依頼書!L89</f>
        <v>0</v>
      </c>
      <c r="R83" s="233" t="s">
        <v>247</v>
      </c>
      <c r="S83" s="236" t="s">
        <v>256</v>
      </c>
      <c r="T83" s="233"/>
      <c r="U83" s="246" t="s">
        <v>257</v>
      </c>
      <c r="V83" s="242"/>
      <c r="W83" s="215" t="s">
        <v>252</v>
      </c>
      <c r="X83" s="242"/>
      <c r="Y83" s="232">
        <f>見積依頼書!N89</f>
        <v>0</v>
      </c>
      <c r="Z83" s="244"/>
      <c r="AA83" s="232" t="str">
        <f>IF(見積依頼書!Q89="","",見積依頼書!Q89)</f>
        <v/>
      </c>
      <c r="AB83" s="232"/>
      <c r="AC83" s="239" t="str">
        <f>IF(見積依頼書!P89="","",見積依頼書!P89)</f>
        <v/>
      </c>
      <c r="AD83" s="248" t="str">
        <f>IF(見積依頼書!R89="","",見積依頼書!R89)</f>
        <v/>
      </c>
    </row>
    <row r="84" spans="1:30" x14ac:dyDescent="0.2">
      <c r="A84" s="241">
        <v>74</v>
      </c>
      <c r="B84" s="249" t="str">
        <f t="shared" ca="1" si="2"/>
        <v/>
      </c>
      <c r="C84" s="242">
        <f>見積依頼書!C90</f>
        <v>0</v>
      </c>
      <c r="D84" s="232">
        <f>見積依頼書!B90</f>
        <v>0</v>
      </c>
      <c r="E84" s="242">
        <f>見積依頼書!D90</f>
        <v>0</v>
      </c>
      <c r="F84" s="242">
        <f>見積依頼書!H90</f>
        <v>0</v>
      </c>
      <c r="G84" s="242" t="str">
        <f>見積依頼書!E90&amp;"    "&amp;見積依頼書!F90</f>
        <v xml:space="preserve">    </v>
      </c>
      <c r="H84" s="243">
        <f>見積依頼書!G90</f>
        <v>0</v>
      </c>
      <c r="I84" s="242">
        <f>見積依頼書!I90</f>
        <v>0</v>
      </c>
      <c r="J84" s="233" t="str">
        <f t="shared" si="3"/>
        <v>無</v>
      </c>
      <c r="K84" s="244">
        <f>見積依頼書!J90</f>
        <v>0</v>
      </c>
      <c r="L84" s="245">
        <f>見積依頼書!M90</f>
        <v>0</v>
      </c>
      <c r="M84" s="232" t="s">
        <v>253</v>
      </c>
      <c r="N84" s="232" t="s">
        <v>254</v>
      </c>
      <c r="O84" s="233" t="s">
        <v>255</v>
      </c>
      <c r="P84" s="233">
        <f>見積依頼書!K90</f>
        <v>0</v>
      </c>
      <c r="Q84" s="233">
        <f>見積依頼書!L90</f>
        <v>0</v>
      </c>
      <c r="R84" s="233" t="s">
        <v>247</v>
      </c>
      <c r="S84" s="236" t="s">
        <v>256</v>
      </c>
      <c r="T84" s="233"/>
      <c r="U84" s="246" t="s">
        <v>257</v>
      </c>
      <c r="V84" s="242"/>
      <c r="W84" s="215" t="s">
        <v>252</v>
      </c>
      <c r="X84" s="242"/>
      <c r="Y84" s="232">
        <f>見積依頼書!N90</f>
        <v>0</v>
      </c>
      <c r="Z84" s="244"/>
      <c r="AA84" s="232" t="str">
        <f>IF(見積依頼書!Q90="","",見積依頼書!Q90)</f>
        <v/>
      </c>
      <c r="AB84" s="232"/>
      <c r="AC84" s="239" t="str">
        <f>IF(見積依頼書!P90="","",見積依頼書!P90)</f>
        <v/>
      </c>
      <c r="AD84" s="248" t="str">
        <f>IF(見積依頼書!R90="","",見積依頼書!R90)</f>
        <v/>
      </c>
    </row>
    <row r="85" spans="1:30" x14ac:dyDescent="0.2">
      <c r="A85" s="241">
        <v>75</v>
      </c>
      <c r="B85" s="249" t="str">
        <f t="shared" ca="1" si="2"/>
        <v/>
      </c>
      <c r="C85" s="242">
        <f>見積依頼書!C91</f>
        <v>0</v>
      </c>
      <c r="D85" s="232">
        <f>見積依頼書!B91</f>
        <v>0</v>
      </c>
      <c r="E85" s="242">
        <f>見積依頼書!D91</f>
        <v>0</v>
      </c>
      <c r="F85" s="242">
        <f>見積依頼書!H91</f>
        <v>0</v>
      </c>
      <c r="G85" s="242" t="str">
        <f>見積依頼書!E91&amp;"    "&amp;見積依頼書!F91</f>
        <v xml:space="preserve">    </v>
      </c>
      <c r="H85" s="243">
        <f>見積依頼書!G91</f>
        <v>0</v>
      </c>
      <c r="I85" s="242">
        <f>見積依頼書!I91</f>
        <v>0</v>
      </c>
      <c r="J85" s="233" t="str">
        <f t="shared" si="3"/>
        <v>無</v>
      </c>
      <c r="K85" s="244">
        <f>見積依頼書!J91</f>
        <v>0</v>
      </c>
      <c r="L85" s="245">
        <f>見積依頼書!M91</f>
        <v>0</v>
      </c>
      <c r="M85" s="232" t="s">
        <v>253</v>
      </c>
      <c r="N85" s="232" t="s">
        <v>254</v>
      </c>
      <c r="O85" s="233" t="s">
        <v>255</v>
      </c>
      <c r="P85" s="233">
        <f>見積依頼書!K91</f>
        <v>0</v>
      </c>
      <c r="Q85" s="233">
        <f>見積依頼書!L91</f>
        <v>0</v>
      </c>
      <c r="R85" s="233" t="s">
        <v>247</v>
      </c>
      <c r="S85" s="236" t="s">
        <v>256</v>
      </c>
      <c r="T85" s="233"/>
      <c r="U85" s="246" t="s">
        <v>257</v>
      </c>
      <c r="V85" s="242"/>
      <c r="W85" s="215" t="s">
        <v>252</v>
      </c>
      <c r="X85" s="242"/>
      <c r="Y85" s="232">
        <f>見積依頼書!N91</f>
        <v>0</v>
      </c>
      <c r="Z85" s="244"/>
      <c r="AA85" s="232" t="str">
        <f>IF(見積依頼書!Q91="","",見積依頼書!Q91)</f>
        <v/>
      </c>
      <c r="AB85" s="232"/>
      <c r="AC85" s="239" t="str">
        <f>IF(見積依頼書!P91="","",見積依頼書!P91)</f>
        <v/>
      </c>
      <c r="AD85" s="248" t="str">
        <f>IF(見積依頼書!R91="","",見積依頼書!R91)</f>
        <v/>
      </c>
    </row>
    <row r="86" spans="1:30" x14ac:dyDescent="0.2">
      <c r="A86" s="241">
        <v>76</v>
      </c>
      <c r="B86" s="249" t="str">
        <f t="shared" ca="1" si="2"/>
        <v/>
      </c>
      <c r="C86" s="242">
        <f>見積依頼書!C92</f>
        <v>0</v>
      </c>
      <c r="D86" s="232">
        <f>見積依頼書!B92</f>
        <v>0</v>
      </c>
      <c r="E86" s="242">
        <f>見積依頼書!D92</f>
        <v>0</v>
      </c>
      <c r="F86" s="242">
        <f>見積依頼書!H92</f>
        <v>0</v>
      </c>
      <c r="G86" s="242" t="str">
        <f>見積依頼書!E92&amp;"    "&amp;見積依頼書!F92</f>
        <v xml:space="preserve">    </v>
      </c>
      <c r="H86" s="243">
        <f>見積依頼書!G92</f>
        <v>0</v>
      </c>
      <c r="I86" s="242">
        <f>見積依頼書!I92</f>
        <v>0</v>
      </c>
      <c r="J86" s="233" t="str">
        <f t="shared" si="3"/>
        <v>無</v>
      </c>
      <c r="K86" s="244">
        <f>見積依頼書!J92</f>
        <v>0</v>
      </c>
      <c r="L86" s="245">
        <f>見積依頼書!M92</f>
        <v>0</v>
      </c>
      <c r="M86" s="232" t="s">
        <v>253</v>
      </c>
      <c r="N86" s="232" t="s">
        <v>254</v>
      </c>
      <c r="O86" s="233" t="s">
        <v>255</v>
      </c>
      <c r="P86" s="233">
        <f>見積依頼書!K92</f>
        <v>0</v>
      </c>
      <c r="Q86" s="233">
        <f>見積依頼書!L92</f>
        <v>0</v>
      </c>
      <c r="R86" s="233" t="s">
        <v>247</v>
      </c>
      <c r="S86" s="236" t="s">
        <v>256</v>
      </c>
      <c r="T86" s="233"/>
      <c r="U86" s="246" t="s">
        <v>257</v>
      </c>
      <c r="V86" s="242"/>
      <c r="W86" s="215" t="s">
        <v>252</v>
      </c>
      <c r="X86" s="242"/>
      <c r="Y86" s="232">
        <f>見積依頼書!N92</f>
        <v>0</v>
      </c>
      <c r="Z86" s="244"/>
      <c r="AA86" s="232" t="str">
        <f>IF(見積依頼書!Q92="","",見積依頼書!Q92)</f>
        <v/>
      </c>
      <c r="AB86" s="232"/>
      <c r="AC86" s="239" t="str">
        <f>IF(見積依頼書!P92="","",見積依頼書!P92)</f>
        <v/>
      </c>
      <c r="AD86" s="248" t="str">
        <f>IF(見積依頼書!R92="","",見積依頼書!R92)</f>
        <v/>
      </c>
    </row>
    <row r="87" spans="1:30" x14ac:dyDescent="0.2">
      <c r="A87" s="241">
        <v>77</v>
      </c>
      <c r="B87" s="249" t="str">
        <f t="shared" ca="1" si="2"/>
        <v/>
      </c>
      <c r="C87" s="242">
        <f>見積依頼書!C93</f>
        <v>0</v>
      </c>
      <c r="D87" s="232">
        <f>見積依頼書!B93</f>
        <v>0</v>
      </c>
      <c r="E87" s="242">
        <f>見積依頼書!D93</f>
        <v>0</v>
      </c>
      <c r="F87" s="242">
        <f>見積依頼書!H93</f>
        <v>0</v>
      </c>
      <c r="G87" s="242" t="str">
        <f>見積依頼書!E93&amp;"    "&amp;見積依頼書!F93</f>
        <v xml:space="preserve">    </v>
      </c>
      <c r="H87" s="243">
        <f>見積依頼書!G93</f>
        <v>0</v>
      </c>
      <c r="I87" s="242">
        <f>見積依頼書!I93</f>
        <v>0</v>
      </c>
      <c r="J87" s="233" t="str">
        <f t="shared" si="3"/>
        <v>無</v>
      </c>
      <c r="K87" s="244">
        <f>見積依頼書!J93</f>
        <v>0</v>
      </c>
      <c r="L87" s="245">
        <f>見積依頼書!M93</f>
        <v>0</v>
      </c>
      <c r="M87" s="232" t="s">
        <v>253</v>
      </c>
      <c r="N87" s="232" t="s">
        <v>254</v>
      </c>
      <c r="O87" s="233" t="s">
        <v>255</v>
      </c>
      <c r="P87" s="233">
        <f>見積依頼書!K93</f>
        <v>0</v>
      </c>
      <c r="Q87" s="233">
        <f>見積依頼書!L93</f>
        <v>0</v>
      </c>
      <c r="R87" s="233" t="s">
        <v>247</v>
      </c>
      <c r="S87" s="236" t="s">
        <v>256</v>
      </c>
      <c r="T87" s="233"/>
      <c r="U87" s="246" t="s">
        <v>257</v>
      </c>
      <c r="V87" s="242"/>
      <c r="W87" s="215" t="s">
        <v>252</v>
      </c>
      <c r="X87" s="242"/>
      <c r="Y87" s="232">
        <f>見積依頼書!N93</f>
        <v>0</v>
      </c>
      <c r="Z87" s="244"/>
      <c r="AA87" s="232" t="str">
        <f>IF(見積依頼書!Q93="","",見積依頼書!Q93)</f>
        <v/>
      </c>
      <c r="AB87" s="232"/>
      <c r="AC87" s="239" t="str">
        <f>IF(見積依頼書!P93="","",見積依頼書!P93)</f>
        <v/>
      </c>
      <c r="AD87" s="248" t="str">
        <f>IF(見積依頼書!R93="","",見積依頼書!R93)</f>
        <v/>
      </c>
    </row>
    <row r="88" spans="1:30" x14ac:dyDescent="0.2">
      <c r="A88" s="241">
        <v>78</v>
      </c>
      <c r="B88" s="249" t="str">
        <f t="shared" ca="1" si="2"/>
        <v/>
      </c>
      <c r="C88" s="242">
        <f>見積依頼書!C94</f>
        <v>0</v>
      </c>
      <c r="D88" s="232">
        <f>見積依頼書!B94</f>
        <v>0</v>
      </c>
      <c r="E88" s="242">
        <f>見積依頼書!D94</f>
        <v>0</v>
      </c>
      <c r="F88" s="242">
        <f>見積依頼書!H94</f>
        <v>0</v>
      </c>
      <c r="G88" s="242" t="str">
        <f>見積依頼書!E94&amp;"    "&amp;見積依頼書!F94</f>
        <v xml:space="preserve">    </v>
      </c>
      <c r="H88" s="243">
        <f>見積依頼書!G94</f>
        <v>0</v>
      </c>
      <c r="I88" s="242">
        <f>見積依頼書!I94</f>
        <v>0</v>
      </c>
      <c r="J88" s="233" t="str">
        <f t="shared" si="3"/>
        <v>無</v>
      </c>
      <c r="K88" s="244">
        <f>見積依頼書!J94</f>
        <v>0</v>
      </c>
      <c r="L88" s="245">
        <f>見積依頼書!M94</f>
        <v>0</v>
      </c>
      <c r="M88" s="232" t="s">
        <v>253</v>
      </c>
      <c r="N88" s="232" t="s">
        <v>254</v>
      </c>
      <c r="O88" s="233" t="s">
        <v>255</v>
      </c>
      <c r="P88" s="233">
        <f>見積依頼書!K94</f>
        <v>0</v>
      </c>
      <c r="Q88" s="233">
        <f>見積依頼書!L94</f>
        <v>0</v>
      </c>
      <c r="R88" s="233" t="s">
        <v>247</v>
      </c>
      <c r="S88" s="236" t="s">
        <v>256</v>
      </c>
      <c r="T88" s="233"/>
      <c r="U88" s="246" t="s">
        <v>257</v>
      </c>
      <c r="V88" s="242"/>
      <c r="W88" s="215" t="s">
        <v>252</v>
      </c>
      <c r="X88" s="242"/>
      <c r="Y88" s="232">
        <f>見積依頼書!N94</f>
        <v>0</v>
      </c>
      <c r="Z88" s="244"/>
      <c r="AA88" s="232" t="str">
        <f>IF(見積依頼書!Q94="","",見積依頼書!Q94)</f>
        <v/>
      </c>
      <c r="AB88" s="232"/>
      <c r="AC88" s="239" t="str">
        <f>IF(見積依頼書!P94="","",見積依頼書!P94)</f>
        <v/>
      </c>
      <c r="AD88" s="248" t="str">
        <f>IF(見積依頼書!R94="","",見積依頼書!R94)</f>
        <v/>
      </c>
    </row>
    <row r="89" spans="1:30" x14ac:dyDescent="0.2">
      <c r="A89" s="241">
        <v>79</v>
      </c>
      <c r="B89" s="249" t="str">
        <f t="shared" ca="1" si="2"/>
        <v/>
      </c>
      <c r="C89" s="242">
        <f>見積依頼書!C95</f>
        <v>0</v>
      </c>
      <c r="D89" s="232">
        <f>見積依頼書!B95</f>
        <v>0</v>
      </c>
      <c r="E89" s="242">
        <f>見積依頼書!D95</f>
        <v>0</v>
      </c>
      <c r="F89" s="242">
        <f>見積依頼書!H95</f>
        <v>0</v>
      </c>
      <c r="G89" s="242" t="str">
        <f>見積依頼書!E95&amp;"    "&amp;見積依頼書!F95</f>
        <v xml:space="preserve">    </v>
      </c>
      <c r="H89" s="243">
        <f>見積依頼書!G95</f>
        <v>0</v>
      </c>
      <c r="I89" s="242">
        <f>見積依頼書!I95</f>
        <v>0</v>
      </c>
      <c r="J89" s="233" t="str">
        <f t="shared" si="3"/>
        <v>無</v>
      </c>
      <c r="K89" s="244">
        <f>見積依頼書!J95</f>
        <v>0</v>
      </c>
      <c r="L89" s="245">
        <f>見積依頼書!M95</f>
        <v>0</v>
      </c>
      <c r="M89" s="232" t="s">
        <v>253</v>
      </c>
      <c r="N89" s="232" t="s">
        <v>254</v>
      </c>
      <c r="O89" s="233" t="s">
        <v>255</v>
      </c>
      <c r="P89" s="233">
        <f>見積依頼書!K95</f>
        <v>0</v>
      </c>
      <c r="Q89" s="233">
        <f>見積依頼書!L95</f>
        <v>0</v>
      </c>
      <c r="R89" s="233" t="s">
        <v>247</v>
      </c>
      <c r="S89" s="236" t="s">
        <v>256</v>
      </c>
      <c r="T89" s="233"/>
      <c r="U89" s="246" t="s">
        <v>257</v>
      </c>
      <c r="V89" s="242"/>
      <c r="W89" s="215" t="s">
        <v>252</v>
      </c>
      <c r="X89" s="242"/>
      <c r="Y89" s="232">
        <f>見積依頼書!N95</f>
        <v>0</v>
      </c>
      <c r="Z89" s="244"/>
      <c r="AA89" s="232" t="str">
        <f>IF(見積依頼書!Q95="","",見積依頼書!Q95)</f>
        <v/>
      </c>
      <c r="AB89" s="232"/>
      <c r="AC89" s="239" t="str">
        <f>IF(見積依頼書!P95="","",見積依頼書!P95)</f>
        <v/>
      </c>
      <c r="AD89" s="248" t="str">
        <f>IF(見積依頼書!R95="","",見積依頼書!R95)</f>
        <v/>
      </c>
    </row>
    <row r="90" spans="1:30" x14ac:dyDescent="0.2">
      <c r="A90" s="241">
        <v>80</v>
      </c>
      <c r="B90" s="249" t="str">
        <f t="shared" ca="1" si="2"/>
        <v/>
      </c>
      <c r="C90" s="242">
        <f>見積依頼書!C96</f>
        <v>0</v>
      </c>
      <c r="D90" s="232">
        <f>見積依頼書!B96</f>
        <v>0</v>
      </c>
      <c r="E90" s="242">
        <f>見積依頼書!D96</f>
        <v>0</v>
      </c>
      <c r="F90" s="242">
        <f>見積依頼書!H96</f>
        <v>0</v>
      </c>
      <c r="G90" s="242" t="str">
        <f>見積依頼書!E96&amp;"    "&amp;見積依頼書!F96</f>
        <v xml:space="preserve">    </v>
      </c>
      <c r="H90" s="243">
        <f>見積依頼書!G96</f>
        <v>0</v>
      </c>
      <c r="I90" s="242">
        <f>見積依頼書!I96</f>
        <v>0</v>
      </c>
      <c r="J90" s="233" t="str">
        <f t="shared" si="3"/>
        <v>無</v>
      </c>
      <c r="K90" s="244">
        <f>見積依頼書!J96</f>
        <v>0</v>
      </c>
      <c r="L90" s="245">
        <f>見積依頼書!M96</f>
        <v>0</v>
      </c>
      <c r="M90" s="232" t="s">
        <v>253</v>
      </c>
      <c r="N90" s="232" t="s">
        <v>254</v>
      </c>
      <c r="O90" s="233" t="s">
        <v>255</v>
      </c>
      <c r="P90" s="233">
        <f>見積依頼書!K96</f>
        <v>0</v>
      </c>
      <c r="Q90" s="233">
        <f>見積依頼書!L96</f>
        <v>0</v>
      </c>
      <c r="R90" s="233" t="s">
        <v>247</v>
      </c>
      <c r="S90" s="236" t="s">
        <v>256</v>
      </c>
      <c r="T90" s="233"/>
      <c r="U90" s="246" t="s">
        <v>257</v>
      </c>
      <c r="V90" s="242"/>
      <c r="W90" s="215" t="s">
        <v>252</v>
      </c>
      <c r="X90" s="242"/>
      <c r="Y90" s="232">
        <f>見積依頼書!N96</f>
        <v>0</v>
      </c>
      <c r="Z90" s="244"/>
      <c r="AA90" s="232" t="str">
        <f>IF(見積依頼書!Q96="","",見積依頼書!Q96)</f>
        <v/>
      </c>
      <c r="AB90" s="232"/>
      <c r="AC90" s="239" t="str">
        <f>IF(見積依頼書!P96="","",見積依頼書!P96)</f>
        <v/>
      </c>
      <c r="AD90" s="248" t="str">
        <f>IF(見積依頼書!R96="","",見積依頼書!R96)</f>
        <v/>
      </c>
    </row>
    <row r="91" spans="1:30" x14ac:dyDescent="0.2">
      <c r="A91" s="241">
        <v>81</v>
      </c>
      <c r="B91" s="249" t="str">
        <f t="shared" ca="1" si="2"/>
        <v/>
      </c>
      <c r="C91" s="242">
        <f>見積依頼書!C97</f>
        <v>0</v>
      </c>
      <c r="D91" s="232">
        <f>見積依頼書!B97</f>
        <v>0</v>
      </c>
      <c r="E91" s="242">
        <f>見積依頼書!D97</f>
        <v>0</v>
      </c>
      <c r="F91" s="242">
        <f>見積依頼書!H97</f>
        <v>0</v>
      </c>
      <c r="G91" s="242" t="str">
        <f>見積依頼書!E97&amp;"    "&amp;見積依頼書!F97</f>
        <v xml:space="preserve">    </v>
      </c>
      <c r="H91" s="243">
        <f>見積依頼書!G97</f>
        <v>0</v>
      </c>
      <c r="I91" s="242">
        <f>見積依頼書!I97</f>
        <v>0</v>
      </c>
      <c r="J91" s="233" t="str">
        <f t="shared" si="3"/>
        <v>無</v>
      </c>
      <c r="K91" s="244">
        <f>見積依頼書!J97</f>
        <v>0</v>
      </c>
      <c r="L91" s="245">
        <f>見積依頼書!M97</f>
        <v>0</v>
      </c>
      <c r="M91" s="232" t="s">
        <v>253</v>
      </c>
      <c r="N91" s="232" t="s">
        <v>254</v>
      </c>
      <c r="O91" s="233" t="s">
        <v>255</v>
      </c>
      <c r="P91" s="233">
        <f>見積依頼書!K97</f>
        <v>0</v>
      </c>
      <c r="Q91" s="233">
        <f>見積依頼書!L97</f>
        <v>0</v>
      </c>
      <c r="R91" s="233" t="s">
        <v>247</v>
      </c>
      <c r="S91" s="236" t="s">
        <v>256</v>
      </c>
      <c r="T91" s="233"/>
      <c r="U91" s="246" t="s">
        <v>257</v>
      </c>
      <c r="V91" s="242"/>
      <c r="W91" s="215" t="s">
        <v>252</v>
      </c>
      <c r="X91" s="242"/>
      <c r="Y91" s="232">
        <f>見積依頼書!N97</f>
        <v>0</v>
      </c>
      <c r="Z91" s="244"/>
      <c r="AA91" s="232" t="str">
        <f>IF(見積依頼書!Q97="","",見積依頼書!Q97)</f>
        <v/>
      </c>
      <c r="AB91" s="232"/>
      <c r="AC91" s="239" t="str">
        <f>IF(見積依頼書!P97="","",見積依頼書!P97)</f>
        <v/>
      </c>
      <c r="AD91" s="248" t="str">
        <f>IF(見積依頼書!R97="","",見積依頼書!R97)</f>
        <v/>
      </c>
    </row>
    <row r="92" spans="1:30" x14ac:dyDescent="0.2">
      <c r="A92" s="241">
        <v>82</v>
      </c>
      <c r="B92" s="249" t="str">
        <f t="shared" ca="1" si="2"/>
        <v/>
      </c>
      <c r="C92" s="242">
        <f>見積依頼書!C98</f>
        <v>0</v>
      </c>
      <c r="D92" s="232">
        <f>見積依頼書!B98</f>
        <v>0</v>
      </c>
      <c r="E92" s="242">
        <f>見積依頼書!D98</f>
        <v>0</v>
      </c>
      <c r="F92" s="242">
        <f>見積依頼書!H98</f>
        <v>0</v>
      </c>
      <c r="G92" s="242" t="str">
        <f>見積依頼書!E98&amp;"    "&amp;見積依頼書!F98</f>
        <v xml:space="preserve">    </v>
      </c>
      <c r="H92" s="243">
        <f>見積依頼書!G98</f>
        <v>0</v>
      </c>
      <c r="I92" s="242">
        <f>見積依頼書!I98</f>
        <v>0</v>
      </c>
      <c r="J92" s="233" t="str">
        <f t="shared" si="3"/>
        <v>無</v>
      </c>
      <c r="K92" s="244">
        <f>見積依頼書!J98</f>
        <v>0</v>
      </c>
      <c r="L92" s="245">
        <f>見積依頼書!M98</f>
        <v>0</v>
      </c>
      <c r="M92" s="232" t="s">
        <v>253</v>
      </c>
      <c r="N92" s="232" t="s">
        <v>254</v>
      </c>
      <c r="O92" s="233" t="s">
        <v>255</v>
      </c>
      <c r="P92" s="233">
        <f>見積依頼書!K98</f>
        <v>0</v>
      </c>
      <c r="Q92" s="233">
        <f>見積依頼書!L98</f>
        <v>0</v>
      </c>
      <c r="R92" s="233" t="s">
        <v>247</v>
      </c>
      <c r="S92" s="236" t="s">
        <v>256</v>
      </c>
      <c r="T92" s="233"/>
      <c r="U92" s="246" t="s">
        <v>257</v>
      </c>
      <c r="V92" s="242"/>
      <c r="W92" s="215" t="s">
        <v>252</v>
      </c>
      <c r="X92" s="242"/>
      <c r="Y92" s="232">
        <f>見積依頼書!N98</f>
        <v>0</v>
      </c>
      <c r="Z92" s="244"/>
      <c r="AA92" s="232" t="str">
        <f>IF(見積依頼書!Q98="","",見積依頼書!Q98)</f>
        <v/>
      </c>
      <c r="AB92" s="232"/>
      <c r="AC92" s="239" t="str">
        <f>IF(見積依頼書!P98="","",見積依頼書!P98)</f>
        <v/>
      </c>
      <c r="AD92" s="248" t="str">
        <f>IF(見積依頼書!R98="","",見積依頼書!R98)</f>
        <v/>
      </c>
    </row>
    <row r="93" spans="1:30" x14ac:dyDescent="0.2">
      <c r="A93" s="241">
        <v>83</v>
      </c>
      <c r="B93" s="249" t="str">
        <f t="shared" ca="1" si="2"/>
        <v/>
      </c>
      <c r="C93" s="242">
        <f>見積依頼書!C99</f>
        <v>0</v>
      </c>
      <c r="D93" s="232">
        <f>見積依頼書!B99</f>
        <v>0</v>
      </c>
      <c r="E93" s="242">
        <f>見積依頼書!D99</f>
        <v>0</v>
      </c>
      <c r="F93" s="242">
        <f>見積依頼書!H99</f>
        <v>0</v>
      </c>
      <c r="G93" s="242" t="str">
        <f>見積依頼書!E99&amp;"    "&amp;見積依頼書!F99</f>
        <v xml:space="preserve">    </v>
      </c>
      <c r="H93" s="243">
        <f>見積依頼書!G99</f>
        <v>0</v>
      </c>
      <c r="I93" s="242">
        <f>見積依頼書!I99</f>
        <v>0</v>
      </c>
      <c r="J93" s="233" t="str">
        <f t="shared" si="3"/>
        <v>無</v>
      </c>
      <c r="K93" s="244">
        <f>見積依頼書!J99</f>
        <v>0</v>
      </c>
      <c r="L93" s="245">
        <f>見積依頼書!M99</f>
        <v>0</v>
      </c>
      <c r="M93" s="232" t="s">
        <v>253</v>
      </c>
      <c r="N93" s="232" t="s">
        <v>254</v>
      </c>
      <c r="O93" s="233" t="s">
        <v>255</v>
      </c>
      <c r="P93" s="233">
        <f>見積依頼書!K99</f>
        <v>0</v>
      </c>
      <c r="Q93" s="233">
        <f>見積依頼書!L99</f>
        <v>0</v>
      </c>
      <c r="R93" s="233" t="s">
        <v>247</v>
      </c>
      <c r="S93" s="236" t="s">
        <v>256</v>
      </c>
      <c r="T93" s="233"/>
      <c r="U93" s="246" t="s">
        <v>257</v>
      </c>
      <c r="V93" s="242"/>
      <c r="W93" s="215" t="s">
        <v>252</v>
      </c>
      <c r="X93" s="242"/>
      <c r="Y93" s="232">
        <f>見積依頼書!N99</f>
        <v>0</v>
      </c>
      <c r="Z93" s="244"/>
      <c r="AA93" s="232" t="str">
        <f>IF(見積依頼書!Q99="","",見積依頼書!Q99)</f>
        <v/>
      </c>
      <c r="AB93" s="232"/>
      <c r="AC93" s="239" t="str">
        <f>IF(見積依頼書!P99="","",見積依頼書!P99)</f>
        <v/>
      </c>
      <c r="AD93" s="248" t="str">
        <f>IF(見積依頼書!R99="","",見積依頼書!R99)</f>
        <v/>
      </c>
    </row>
    <row r="94" spans="1:30" x14ac:dyDescent="0.2">
      <c r="A94" s="241">
        <v>84</v>
      </c>
      <c r="B94" s="249" t="str">
        <f t="shared" ca="1" si="2"/>
        <v/>
      </c>
      <c r="C94" s="242">
        <f>見積依頼書!C100</f>
        <v>0</v>
      </c>
      <c r="D94" s="232">
        <f>見積依頼書!B100</f>
        <v>0</v>
      </c>
      <c r="E94" s="242">
        <f>見積依頼書!D100</f>
        <v>0</v>
      </c>
      <c r="F94" s="242">
        <f>見積依頼書!H100</f>
        <v>0</v>
      </c>
      <c r="G94" s="242" t="str">
        <f>見積依頼書!E100&amp;"    "&amp;見積依頼書!F100</f>
        <v xml:space="preserve">    </v>
      </c>
      <c r="H94" s="243">
        <f>見積依頼書!G100</f>
        <v>0</v>
      </c>
      <c r="I94" s="242">
        <f>見積依頼書!I100</f>
        <v>0</v>
      </c>
      <c r="J94" s="233" t="str">
        <f t="shared" si="3"/>
        <v>無</v>
      </c>
      <c r="K94" s="244">
        <f>見積依頼書!J100</f>
        <v>0</v>
      </c>
      <c r="L94" s="245">
        <f>見積依頼書!M100</f>
        <v>0</v>
      </c>
      <c r="M94" s="232" t="s">
        <v>253</v>
      </c>
      <c r="N94" s="232" t="s">
        <v>254</v>
      </c>
      <c r="O94" s="233" t="s">
        <v>255</v>
      </c>
      <c r="P94" s="233">
        <f>見積依頼書!K100</f>
        <v>0</v>
      </c>
      <c r="Q94" s="233">
        <f>見積依頼書!L100</f>
        <v>0</v>
      </c>
      <c r="R94" s="233" t="s">
        <v>247</v>
      </c>
      <c r="S94" s="236" t="s">
        <v>256</v>
      </c>
      <c r="T94" s="233"/>
      <c r="U94" s="246" t="s">
        <v>257</v>
      </c>
      <c r="V94" s="242"/>
      <c r="W94" s="215" t="s">
        <v>252</v>
      </c>
      <c r="X94" s="242"/>
      <c r="Y94" s="232">
        <f>見積依頼書!N100</f>
        <v>0</v>
      </c>
      <c r="Z94" s="244"/>
      <c r="AA94" s="232" t="str">
        <f>IF(見積依頼書!Q100="","",見積依頼書!Q100)</f>
        <v/>
      </c>
      <c r="AB94" s="232"/>
      <c r="AC94" s="239" t="str">
        <f>IF(見積依頼書!P100="","",見積依頼書!P100)</f>
        <v/>
      </c>
      <c r="AD94" s="248" t="str">
        <f>IF(見積依頼書!R100="","",見積依頼書!R100)</f>
        <v/>
      </c>
    </row>
    <row r="95" spans="1:30" x14ac:dyDescent="0.2">
      <c r="A95" s="241">
        <v>85</v>
      </c>
      <c r="B95" s="249" t="str">
        <f t="shared" ca="1" si="2"/>
        <v/>
      </c>
      <c r="C95" s="242">
        <f>見積依頼書!C101</f>
        <v>0</v>
      </c>
      <c r="D95" s="232">
        <f>見積依頼書!B101</f>
        <v>0</v>
      </c>
      <c r="E95" s="242">
        <f>見積依頼書!D101</f>
        <v>0</v>
      </c>
      <c r="F95" s="242">
        <f>見積依頼書!H101</f>
        <v>0</v>
      </c>
      <c r="G95" s="242" t="str">
        <f>見積依頼書!E101&amp;"    "&amp;見積依頼書!F101</f>
        <v xml:space="preserve">    </v>
      </c>
      <c r="H95" s="243">
        <f>見積依頼書!G101</f>
        <v>0</v>
      </c>
      <c r="I95" s="242">
        <f>見積依頼書!I101</f>
        <v>0</v>
      </c>
      <c r="J95" s="233" t="str">
        <f t="shared" si="3"/>
        <v>無</v>
      </c>
      <c r="K95" s="244">
        <f>見積依頼書!J101</f>
        <v>0</v>
      </c>
      <c r="L95" s="245">
        <f>見積依頼書!M101</f>
        <v>0</v>
      </c>
      <c r="M95" s="232" t="s">
        <v>253</v>
      </c>
      <c r="N95" s="232" t="s">
        <v>254</v>
      </c>
      <c r="O95" s="233" t="s">
        <v>255</v>
      </c>
      <c r="P95" s="233">
        <f>見積依頼書!K101</f>
        <v>0</v>
      </c>
      <c r="Q95" s="233">
        <f>見積依頼書!L101</f>
        <v>0</v>
      </c>
      <c r="R95" s="233" t="s">
        <v>247</v>
      </c>
      <c r="S95" s="236" t="s">
        <v>256</v>
      </c>
      <c r="T95" s="233"/>
      <c r="U95" s="246" t="s">
        <v>257</v>
      </c>
      <c r="V95" s="242"/>
      <c r="W95" s="215" t="s">
        <v>252</v>
      </c>
      <c r="X95" s="242"/>
      <c r="Y95" s="232">
        <f>見積依頼書!N101</f>
        <v>0</v>
      </c>
      <c r="Z95" s="244"/>
      <c r="AA95" s="232" t="str">
        <f>IF(見積依頼書!Q101="","",見積依頼書!Q101)</f>
        <v/>
      </c>
      <c r="AB95" s="232"/>
      <c r="AC95" s="239" t="str">
        <f>IF(見積依頼書!P101="","",見積依頼書!P101)</f>
        <v/>
      </c>
      <c r="AD95" s="248" t="str">
        <f>IF(見積依頼書!R101="","",見積依頼書!R101)</f>
        <v/>
      </c>
    </row>
    <row r="96" spans="1:30" x14ac:dyDescent="0.2">
      <c r="A96" s="241">
        <v>86</v>
      </c>
      <c r="B96" s="249" t="str">
        <f t="shared" ca="1" si="2"/>
        <v/>
      </c>
      <c r="C96" s="242">
        <f>見積依頼書!C102</f>
        <v>0</v>
      </c>
      <c r="D96" s="232">
        <f>見積依頼書!B102</f>
        <v>0</v>
      </c>
      <c r="E96" s="242">
        <f>見積依頼書!D102</f>
        <v>0</v>
      </c>
      <c r="F96" s="242">
        <f>見積依頼書!H102</f>
        <v>0</v>
      </c>
      <c r="G96" s="242" t="str">
        <f>見積依頼書!E102&amp;"    "&amp;見積依頼書!F102</f>
        <v xml:space="preserve">    </v>
      </c>
      <c r="H96" s="243">
        <f>見積依頼書!G102</f>
        <v>0</v>
      </c>
      <c r="I96" s="242">
        <f>見積依頼書!I102</f>
        <v>0</v>
      </c>
      <c r="J96" s="233" t="str">
        <f t="shared" si="3"/>
        <v>無</v>
      </c>
      <c r="K96" s="244">
        <f>見積依頼書!J102</f>
        <v>0</v>
      </c>
      <c r="L96" s="245">
        <f>見積依頼書!M102</f>
        <v>0</v>
      </c>
      <c r="M96" s="232" t="s">
        <v>253</v>
      </c>
      <c r="N96" s="232" t="s">
        <v>254</v>
      </c>
      <c r="O96" s="233" t="s">
        <v>255</v>
      </c>
      <c r="P96" s="233">
        <f>見積依頼書!K102</f>
        <v>0</v>
      </c>
      <c r="Q96" s="233">
        <f>見積依頼書!L102</f>
        <v>0</v>
      </c>
      <c r="R96" s="233" t="s">
        <v>247</v>
      </c>
      <c r="S96" s="236" t="s">
        <v>256</v>
      </c>
      <c r="T96" s="233"/>
      <c r="U96" s="246" t="s">
        <v>257</v>
      </c>
      <c r="V96" s="242"/>
      <c r="W96" s="215" t="s">
        <v>252</v>
      </c>
      <c r="X96" s="242"/>
      <c r="Y96" s="232">
        <f>見積依頼書!N102</f>
        <v>0</v>
      </c>
      <c r="Z96" s="244"/>
      <c r="AA96" s="232" t="str">
        <f>IF(見積依頼書!Q102="","",見積依頼書!Q102)</f>
        <v/>
      </c>
      <c r="AB96" s="232"/>
      <c r="AC96" s="239" t="str">
        <f>IF(見積依頼書!P102="","",見積依頼書!P102)</f>
        <v/>
      </c>
      <c r="AD96" s="248" t="str">
        <f>IF(見積依頼書!R102="","",見積依頼書!R102)</f>
        <v/>
      </c>
    </row>
    <row r="97" spans="1:36" x14ac:dyDescent="0.2">
      <c r="A97" s="241">
        <v>87</v>
      </c>
      <c r="B97" s="249" t="str">
        <f t="shared" ca="1" si="2"/>
        <v/>
      </c>
      <c r="C97" s="242">
        <f>見積依頼書!C103</f>
        <v>0</v>
      </c>
      <c r="D97" s="232">
        <f>見積依頼書!B103</f>
        <v>0</v>
      </c>
      <c r="E97" s="242">
        <f>見積依頼書!D103</f>
        <v>0</v>
      </c>
      <c r="F97" s="242">
        <f>見積依頼書!H103</f>
        <v>0</v>
      </c>
      <c r="G97" s="242" t="str">
        <f>見積依頼書!E103&amp;"    "&amp;見積依頼書!F103</f>
        <v xml:space="preserve">    </v>
      </c>
      <c r="H97" s="243">
        <f>見積依頼書!G103</f>
        <v>0</v>
      </c>
      <c r="I97" s="242">
        <f>見積依頼書!I103</f>
        <v>0</v>
      </c>
      <c r="J97" s="233" t="str">
        <f t="shared" si="3"/>
        <v>無</v>
      </c>
      <c r="K97" s="244">
        <f>見積依頼書!J103</f>
        <v>0</v>
      </c>
      <c r="L97" s="245">
        <f>見積依頼書!M103</f>
        <v>0</v>
      </c>
      <c r="M97" s="232" t="s">
        <v>253</v>
      </c>
      <c r="N97" s="232" t="s">
        <v>254</v>
      </c>
      <c r="O97" s="233" t="s">
        <v>255</v>
      </c>
      <c r="P97" s="233">
        <f>見積依頼書!K103</f>
        <v>0</v>
      </c>
      <c r="Q97" s="233">
        <f>見積依頼書!L103</f>
        <v>0</v>
      </c>
      <c r="R97" s="233" t="s">
        <v>247</v>
      </c>
      <c r="S97" s="236" t="s">
        <v>256</v>
      </c>
      <c r="T97" s="233"/>
      <c r="U97" s="246" t="s">
        <v>257</v>
      </c>
      <c r="V97" s="242"/>
      <c r="W97" s="215" t="s">
        <v>252</v>
      </c>
      <c r="X97" s="242"/>
      <c r="Y97" s="232">
        <f>見積依頼書!N103</f>
        <v>0</v>
      </c>
      <c r="Z97" s="244"/>
      <c r="AA97" s="232" t="str">
        <f>IF(見積依頼書!Q103="","",見積依頼書!Q103)</f>
        <v/>
      </c>
      <c r="AB97" s="232"/>
      <c r="AC97" s="239" t="str">
        <f>IF(見積依頼書!P103="","",見積依頼書!P103)</f>
        <v/>
      </c>
      <c r="AD97" s="248" t="str">
        <f>IF(見積依頼書!R103="","",見積依頼書!R103)</f>
        <v/>
      </c>
    </row>
    <row r="98" spans="1:36" x14ac:dyDescent="0.2">
      <c r="A98" s="241">
        <v>88</v>
      </c>
      <c r="B98" s="249" t="str">
        <f t="shared" ca="1" si="2"/>
        <v/>
      </c>
      <c r="C98" s="242">
        <f>見積依頼書!C104</f>
        <v>0</v>
      </c>
      <c r="D98" s="232">
        <f>見積依頼書!B104</f>
        <v>0</v>
      </c>
      <c r="E98" s="242">
        <f>見積依頼書!D104</f>
        <v>0</v>
      </c>
      <c r="F98" s="242">
        <f>見積依頼書!H104</f>
        <v>0</v>
      </c>
      <c r="G98" s="242" t="str">
        <f>見積依頼書!E104&amp;"    "&amp;見積依頼書!F104</f>
        <v xml:space="preserve">    </v>
      </c>
      <c r="H98" s="243">
        <f>見積依頼書!G104</f>
        <v>0</v>
      </c>
      <c r="I98" s="242">
        <f>見積依頼書!I104</f>
        <v>0</v>
      </c>
      <c r="J98" s="233" t="str">
        <f t="shared" si="3"/>
        <v>無</v>
      </c>
      <c r="K98" s="244">
        <f>見積依頼書!J104</f>
        <v>0</v>
      </c>
      <c r="L98" s="245">
        <f>見積依頼書!M104</f>
        <v>0</v>
      </c>
      <c r="M98" s="232" t="s">
        <v>253</v>
      </c>
      <c r="N98" s="232" t="s">
        <v>254</v>
      </c>
      <c r="O98" s="233" t="s">
        <v>255</v>
      </c>
      <c r="P98" s="233">
        <f>見積依頼書!K104</f>
        <v>0</v>
      </c>
      <c r="Q98" s="233">
        <f>見積依頼書!L104</f>
        <v>0</v>
      </c>
      <c r="R98" s="233" t="s">
        <v>247</v>
      </c>
      <c r="S98" s="236" t="s">
        <v>256</v>
      </c>
      <c r="T98" s="233"/>
      <c r="U98" s="246" t="s">
        <v>257</v>
      </c>
      <c r="V98" s="242"/>
      <c r="W98" s="215" t="s">
        <v>252</v>
      </c>
      <c r="X98" s="242"/>
      <c r="Y98" s="232">
        <f>見積依頼書!N104</f>
        <v>0</v>
      </c>
      <c r="Z98" s="244"/>
      <c r="AA98" s="232" t="str">
        <f>IF(見積依頼書!Q104="","",見積依頼書!Q104)</f>
        <v/>
      </c>
      <c r="AB98" s="232"/>
      <c r="AC98" s="239" t="str">
        <f>IF(見積依頼書!P104="","",見積依頼書!P104)</f>
        <v/>
      </c>
      <c r="AD98" s="248" t="str">
        <f>IF(見積依頼書!R104="","",見積依頼書!R104)</f>
        <v/>
      </c>
    </row>
    <row r="99" spans="1:36" x14ac:dyDescent="0.2">
      <c r="A99" s="241">
        <v>89</v>
      </c>
      <c r="B99" s="249" t="str">
        <f t="shared" ca="1" si="2"/>
        <v/>
      </c>
      <c r="C99" s="242">
        <f>見積依頼書!C105</f>
        <v>0</v>
      </c>
      <c r="D99" s="232">
        <f>見積依頼書!B105</f>
        <v>0</v>
      </c>
      <c r="E99" s="242">
        <f>見積依頼書!D105</f>
        <v>0</v>
      </c>
      <c r="F99" s="242">
        <f>見積依頼書!H105</f>
        <v>0</v>
      </c>
      <c r="G99" s="242" t="str">
        <f>見積依頼書!E105&amp;"    "&amp;見積依頼書!F105</f>
        <v xml:space="preserve">    </v>
      </c>
      <c r="H99" s="243">
        <f>見積依頼書!G105</f>
        <v>0</v>
      </c>
      <c r="I99" s="242">
        <f>見積依頼書!I105</f>
        <v>0</v>
      </c>
      <c r="J99" s="233" t="str">
        <f t="shared" si="3"/>
        <v>無</v>
      </c>
      <c r="K99" s="244">
        <f>見積依頼書!J105</f>
        <v>0</v>
      </c>
      <c r="L99" s="245">
        <f>見積依頼書!M105</f>
        <v>0</v>
      </c>
      <c r="M99" s="232" t="s">
        <v>253</v>
      </c>
      <c r="N99" s="232" t="s">
        <v>254</v>
      </c>
      <c r="O99" s="233" t="s">
        <v>255</v>
      </c>
      <c r="P99" s="233">
        <f>見積依頼書!K105</f>
        <v>0</v>
      </c>
      <c r="Q99" s="233">
        <f>見積依頼書!L105</f>
        <v>0</v>
      </c>
      <c r="R99" s="233" t="s">
        <v>247</v>
      </c>
      <c r="S99" s="236" t="s">
        <v>256</v>
      </c>
      <c r="T99" s="233"/>
      <c r="U99" s="246" t="s">
        <v>257</v>
      </c>
      <c r="V99" s="242"/>
      <c r="W99" s="215" t="s">
        <v>252</v>
      </c>
      <c r="X99" s="242"/>
      <c r="Y99" s="232">
        <f>見積依頼書!N105</f>
        <v>0</v>
      </c>
      <c r="Z99" s="244"/>
      <c r="AA99" s="232" t="str">
        <f>IF(見積依頼書!Q105="","",見積依頼書!Q105)</f>
        <v/>
      </c>
      <c r="AB99" s="232"/>
      <c r="AC99" s="239" t="str">
        <f>IF(見積依頼書!P105="","",見積依頼書!P105)</f>
        <v/>
      </c>
      <c r="AD99" s="248" t="str">
        <f>IF(見積依頼書!R105="","",見積依頼書!R105)</f>
        <v/>
      </c>
    </row>
    <row r="100" spans="1:36" x14ac:dyDescent="0.2">
      <c r="A100" s="241">
        <v>90</v>
      </c>
      <c r="B100" s="249" t="str">
        <f t="shared" ca="1" si="2"/>
        <v/>
      </c>
      <c r="C100" s="242">
        <f>見積依頼書!C106</f>
        <v>0</v>
      </c>
      <c r="D100" s="232">
        <f>見積依頼書!B106</f>
        <v>0</v>
      </c>
      <c r="E100" s="242">
        <f>見積依頼書!D106</f>
        <v>0</v>
      </c>
      <c r="F100" s="242">
        <f>見積依頼書!H106</f>
        <v>0</v>
      </c>
      <c r="G100" s="242" t="str">
        <f>見積依頼書!E106&amp;"    "&amp;見積依頼書!F106</f>
        <v xml:space="preserve">    </v>
      </c>
      <c r="H100" s="243">
        <f>見積依頼書!G106</f>
        <v>0</v>
      </c>
      <c r="I100" s="242">
        <f>見積依頼書!I106</f>
        <v>0</v>
      </c>
      <c r="J100" s="233" t="str">
        <f t="shared" si="3"/>
        <v>無</v>
      </c>
      <c r="K100" s="244">
        <f>見積依頼書!J106</f>
        <v>0</v>
      </c>
      <c r="L100" s="245">
        <f>見積依頼書!M106</f>
        <v>0</v>
      </c>
      <c r="M100" s="232" t="s">
        <v>253</v>
      </c>
      <c r="N100" s="232" t="s">
        <v>254</v>
      </c>
      <c r="O100" s="233" t="s">
        <v>255</v>
      </c>
      <c r="P100" s="233">
        <f>見積依頼書!K106</f>
        <v>0</v>
      </c>
      <c r="Q100" s="233">
        <f>見積依頼書!L106</f>
        <v>0</v>
      </c>
      <c r="R100" s="233" t="s">
        <v>247</v>
      </c>
      <c r="S100" s="236" t="s">
        <v>256</v>
      </c>
      <c r="T100" s="233"/>
      <c r="U100" s="246" t="s">
        <v>257</v>
      </c>
      <c r="V100" s="242"/>
      <c r="W100" s="215" t="s">
        <v>252</v>
      </c>
      <c r="X100" s="242"/>
      <c r="Y100" s="232">
        <f>見積依頼書!N106</f>
        <v>0</v>
      </c>
      <c r="Z100" s="244"/>
      <c r="AA100" s="232" t="str">
        <f>IF(見積依頼書!Q106="","",見積依頼書!Q106)</f>
        <v/>
      </c>
      <c r="AB100" s="232"/>
      <c r="AC100" s="239" t="str">
        <f>IF(見積依頼書!P106="","",見積依頼書!P106)</f>
        <v/>
      </c>
      <c r="AD100" s="248" t="str">
        <f>IF(見積依頼書!R106="","",見積依頼書!R106)</f>
        <v/>
      </c>
    </row>
    <row r="101" spans="1:36" x14ac:dyDescent="0.2">
      <c r="A101" s="241">
        <v>91</v>
      </c>
      <c r="B101" s="249" t="str">
        <f t="shared" ca="1" si="2"/>
        <v/>
      </c>
      <c r="C101" s="242">
        <f>見積依頼書!C107</f>
        <v>0</v>
      </c>
      <c r="D101" s="232">
        <f>見積依頼書!B107</f>
        <v>0</v>
      </c>
      <c r="E101" s="242">
        <f>見積依頼書!D107</f>
        <v>0</v>
      </c>
      <c r="F101" s="242">
        <f>見積依頼書!H107</f>
        <v>0</v>
      </c>
      <c r="G101" s="242" t="str">
        <f>見積依頼書!E107&amp;"    "&amp;見積依頼書!F107</f>
        <v xml:space="preserve">    </v>
      </c>
      <c r="H101" s="243">
        <f>見積依頼書!G107</f>
        <v>0</v>
      </c>
      <c r="I101" s="242">
        <f>見積依頼書!I107</f>
        <v>0</v>
      </c>
      <c r="J101" s="233" t="str">
        <f t="shared" si="3"/>
        <v>無</v>
      </c>
      <c r="K101" s="244">
        <f>見積依頼書!J107</f>
        <v>0</v>
      </c>
      <c r="L101" s="245">
        <f>見積依頼書!M107</f>
        <v>0</v>
      </c>
      <c r="M101" s="232" t="s">
        <v>253</v>
      </c>
      <c r="N101" s="232" t="s">
        <v>254</v>
      </c>
      <c r="O101" s="233" t="s">
        <v>255</v>
      </c>
      <c r="P101" s="233">
        <f>見積依頼書!K107</f>
        <v>0</v>
      </c>
      <c r="Q101" s="233">
        <f>見積依頼書!L107</f>
        <v>0</v>
      </c>
      <c r="R101" s="233" t="s">
        <v>247</v>
      </c>
      <c r="S101" s="236" t="s">
        <v>256</v>
      </c>
      <c r="T101" s="233"/>
      <c r="U101" s="246" t="s">
        <v>257</v>
      </c>
      <c r="V101" s="242"/>
      <c r="W101" s="215" t="s">
        <v>252</v>
      </c>
      <c r="X101" s="242"/>
      <c r="Y101" s="232">
        <f>見積依頼書!N107</f>
        <v>0</v>
      </c>
      <c r="Z101" s="244"/>
      <c r="AA101" s="232" t="str">
        <f>IF(見積依頼書!Q107="","",見積依頼書!Q107)</f>
        <v/>
      </c>
      <c r="AB101" s="232"/>
      <c r="AC101" s="239" t="str">
        <f>IF(見積依頼書!P107="","",見積依頼書!P107)</f>
        <v/>
      </c>
      <c r="AD101" s="248" t="str">
        <f>IF(見積依頼書!R107="","",見積依頼書!R107)</f>
        <v/>
      </c>
    </row>
    <row r="102" spans="1:36" x14ac:dyDescent="0.2">
      <c r="A102" s="241">
        <v>92</v>
      </c>
      <c r="B102" s="249" t="str">
        <f t="shared" ca="1" si="2"/>
        <v/>
      </c>
      <c r="C102" s="242">
        <f>見積依頼書!C108</f>
        <v>0</v>
      </c>
      <c r="D102" s="232">
        <f>見積依頼書!B108</f>
        <v>0</v>
      </c>
      <c r="E102" s="242">
        <f>見積依頼書!D108</f>
        <v>0</v>
      </c>
      <c r="F102" s="242">
        <f>見積依頼書!H108</f>
        <v>0</v>
      </c>
      <c r="G102" s="242" t="str">
        <f>見積依頼書!E108&amp;"    "&amp;見積依頼書!F108</f>
        <v xml:space="preserve">    </v>
      </c>
      <c r="H102" s="243">
        <f>見積依頼書!G108</f>
        <v>0</v>
      </c>
      <c r="I102" s="242">
        <f>見積依頼書!I108</f>
        <v>0</v>
      </c>
      <c r="J102" s="233" t="str">
        <f t="shared" si="3"/>
        <v>無</v>
      </c>
      <c r="K102" s="244">
        <f>見積依頼書!J108</f>
        <v>0</v>
      </c>
      <c r="L102" s="245">
        <f>見積依頼書!M108</f>
        <v>0</v>
      </c>
      <c r="M102" s="232" t="s">
        <v>253</v>
      </c>
      <c r="N102" s="232" t="s">
        <v>254</v>
      </c>
      <c r="O102" s="233" t="s">
        <v>255</v>
      </c>
      <c r="P102" s="233">
        <f>見積依頼書!K108</f>
        <v>0</v>
      </c>
      <c r="Q102" s="233">
        <f>見積依頼書!L108</f>
        <v>0</v>
      </c>
      <c r="R102" s="233" t="s">
        <v>247</v>
      </c>
      <c r="S102" s="236" t="s">
        <v>256</v>
      </c>
      <c r="T102" s="233"/>
      <c r="U102" s="246" t="s">
        <v>257</v>
      </c>
      <c r="V102" s="242"/>
      <c r="W102" s="215" t="s">
        <v>252</v>
      </c>
      <c r="X102" s="242"/>
      <c r="Y102" s="232">
        <f>見積依頼書!N108</f>
        <v>0</v>
      </c>
      <c r="Z102" s="244"/>
      <c r="AA102" s="232" t="str">
        <f>IF(見積依頼書!Q108="","",見積依頼書!Q108)</f>
        <v/>
      </c>
      <c r="AB102" s="232"/>
      <c r="AC102" s="239" t="str">
        <f>IF(見積依頼書!P108="","",見積依頼書!P108)</f>
        <v/>
      </c>
      <c r="AD102" s="248" t="str">
        <f>IF(見積依頼書!R108="","",見積依頼書!R108)</f>
        <v/>
      </c>
    </row>
    <row r="103" spans="1:36" x14ac:dyDescent="0.2">
      <c r="A103" s="241">
        <v>93</v>
      </c>
      <c r="B103" s="249" t="str">
        <f t="shared" ca="1" si="2"/>
        <v/>
      </c>
      <c r="C103" s="242">
        <f>見積依頼書!C109</f>
        <v>0</v>
      </c>
      <c r="D103" s="232">
        <f>見積依頼書!B109</f>
        <v>0</v>
      </c>
      <c r="E103" s="242">
        <f>見積依頼書!D109</f>
        <v>0</v>
      </c>
      <c r="F103" s="242">
        <f>見積依頼書!H109</f>
        <v>0</v>
      </c>
      <c r="G103" s="242" t="str">
        <f>見積依頼書!E109&amp;"    "&amp;見積依頼書!F109</f>
        <v xml:space="preserve">    </v>
      </c>
      <c r="H103" s="243">
        <f>見積依頼書!G109</f>
        <v>0</v>
      </c>
      <c r="I103" s="242">
        <f>見積依頼書!I109</f>
        <v>0</v>
      </c>
      <c r="J103" s="233" t="str">
        <f t="shared" si="3"/>
        <v>無</v>
      </c>
      <c r="K103" s="244">
        <f>見積依頼書!J109</f>
        <v>0</v>
      </c>
      <c r="L103" s="245">
        <f>見積依頼書!M109</f>
        <v>0</v>
      </c>
      <c r="M103" s="232" t="s">
        <v>253</v>
      </c>
      <c r="N103" s="232" t="s">
        <v>254</v>
      </c>
      <c r="O103" s="233" t="s">
        <v>255</v>
      </c>
      <c r="P103" s="233">
        <f>見積依頼書!K109</f>
        <v>0</v>
      </c>
      <c r="Q103" s="233">
        <f>見積依頼書!L109</f>
        <v>0</v>
      </c>
      <c r="R103" s="233" t="s">
        <v>247</v>
      </c>
      <c r="S103" s="236" t="s">
        <v>256</v>
      </c>
      <c r="T103" s="233"/>
      <c r="U103" s="246" t="s">
        <v>257</v>
      </c>
      <c r="V103" s="242"/>
      <c r="W103" s="215" t="s">
        <v>252</v>
      </c>
      <c r="X103" s="242"/>
      <c r="Y103" s="232">
        <f>見積依頼書!N109</f>
        <v>0</v>
      </c>
      <c r="Z103" s="244"/>
      <c r="AA103" s="232" t="str">
        <f>IF(見積依頼書!Q109="","",見積依頼書!Q109)</f>
        <v/>
      </c>
      <c r="AB103" s="232"/>
      <c r="AC103" s="239" t="str">
        <f>IF(見積依頼書!P109="","",見積依頼書!P109)</f>
        <v/>
      </c>
      <c r="AD103" s="248" t="str">
        <f>IF(見積依頼書!R109="","",見積依頼書!R109)</f>
        <v/>
      </c>
    </row>
    <row r="104" spans="1:36" x14ac:dyDescent="0.2">
      <c r="A104" s="241">
        <v>94</v>
      </c>
      <c r="B104" s="249" t="str">
        <f t="shared" ca="1" si="2"/>
        <v/>
      </c>
      <c r="C104" s="242">
        <f>見積依頼書!C110</f>
        <v>0</v>
      </c>
      <c r="D104" s="232">
        <f>見積依頼書!B110</f>
        <v>0</v>
      </c>
      <c r="E104" s="242">
        <f>見積依頼書!D110</f>
        <v>0</v>
      </c>
      <c r="F104" s="242">
        <f>見積依頼書!H110</f>
        <v>0</v>
      </c>
      <c r="G104" s="242" t="str">
        <f>見積依頼書!E110&amp;"    "&amp;見積依頼書!F110</f>
        <v xml:space="preserve">    </v>
      </c>
      <c r="H104" s="243">
        <f>見積依頼書!G110</f>
        <v>0</v>
      </c>
      <c r="I104" s="242">
        <f>見積依頼書!I110</f>
        <v>0</v>
      </c>
      <c r="J104" s="233" t="str">
        <f t="shared" si="3"/>
        <v>無</v>
      </c>
      <c r="K104" s="244">
        <f>見積依頼書!J110</f>
        <v>0</v>
      </c>
      <c r="L104" s="245">
        <f>見積依頼書!M110</f>
        <v>0</v>
      </c>
      <c r="M104" s="232" t="s">
        <v>253</v>
      </c>
      <c r="N104" s="232" t="s">
        <v>254</v>
      </c>
      <c r="O104" s="233" t="s">
        <v>255</v>
      </c>
      <c r="P104" s="233">
        <f>見積依頼書!K110</f>
        <v>0</v>
      </c>
      <c r="Q104" s="233">
        <f>見積依頼書!L110</f>
        <v>0</v>
      </c>
      <c r="R104" s="233" t="s">
        <v>247</v>
      </c>
      <c r="S104" s="236" t="s">
        <v>256</v>
      </c>
      <c r="T104" s="233"/>
      <c r="U104" s="246" t="s">
        <v>257</v>
      </c>
      <c r="V104" s="242"/>
      <c r="W104" s="215" t="s">
        <v>252</v>
      </c>
      <c r="X104" s="242"/>
      <c r="Y104" s="232">
        <f>見積依頼書!N110</f>
        <v>0</v>
      </c>
      <c r="Z104" s="244"/>
      <c r="AA104" s="232" t="str">
        <f>IF(見積依頼書!Q110="","",見積依頼書!Q110)</f>
        <v/>
      </c>
      <c r="AB104" s="232"/>
      <c r="AC104" s="239" t="str">
        <f>IF(見積依頼書!P110="","",見積依頼書!P110)</f>
        <v/>
      </c>
      <c r="AD104" s="248" t="str">
        <f>IF(見積依頼書!R110="","",見積依頼書!R110)</f>
        <v/>
      </c>
    </row>
    <row r="105" spans="1:36" x14ac:dyDescent="0.2">
      <c r="A105" s="241">
        <v>95</v>
      </c>
      <c r="B105" s="249" t="str">
        <f t="shared" ca="1" si="2"/>
        <v/>
      </c>
      <c r="C105" s="242">
        <f>見積依頼書!C111</f>
        <v>0</v>
      </c>
      <c r="D105" s="232">
        <f>見積依頼書!B111</f>
        <v>0</v>
      </c>
      <c r="E105" s="242">
        <f>見積依頼書!D111</f>
        <v>0</v>
      </c>
      <c r="F105" s="242">
        <f>見積依頼書!H111</f>
        <v>0</v>
      </c>
      <c r="G105" s="242" t="str">
        <f>見積依頼書!E111&amp;"    "&amp;見積依頼書!F111</f>
        <v xml:space="preserve">    </v>
      </c>
      <c r="H105" s="243">
        <f>見積依頼書!G111</f>
        <v>0</v>
      </c>
      <c r="I105" s="242">
        <f>見積依頼書!I111</f>
        <v>0</v>
      </c>
      <c r="J105" s="233" t="str">
        <f t="shared" si="3"/>
        <v>無</v>
      </c>
      <c r="K105" s="244">
        <f>見積依頼書!J111</f>
        <v>0</v>
      </c>
      <c r="L105" s="245">
        <f>見積依頼書!M111</f>
        <v>0</v>
      </c>
      <c r="M105" s="232" t="s">
        <v>253</v>
      </c>
      <c r="N105" s="232" t="s">
        <v>254</v>
      </c>
      <c r="O105" s="233" t="s">
        <v>255</v>
      </c>
      <c r="P105" s="233">
        <f>見積依頼書!K111</f>
        <v>0</v>
      </c>
      <c r="Q105" s="233">
        <f>見積依頼書!L111</f>
        <v>0</v>
      </c>
      <c r="R105" s="233" t="s">
        <v>247</v>
      </c>
      <c r="S105" s="236" t="s">
        <v>256</v>
      </c>
      <c r="T105" s="233"/>
      <c r="U105" s="246" t="s">
        <v>257</v>
      </c>
      <c r="V105" s="242"/>
      <c r="W105" s="215" t="s">
        <v>252</v>
      </c>
      <c r="X105" s="242"/>
      <c r="Y105" s="232">
        <f>見積依頼書!N111</f>
        <v>0</v>
      </c>
      <c r="Z105" s="244"/>
      <c r="AA105" s="232" t="str">
        <f>IF(見積依頼書!Q111="","",見積依頼書!Q111)</f>
        <v/>
      </c>
      <c r="AB105" s="232"/>
      <c r="AC105" s="239" t="str">
        <f>IF(見積依頼書!P111="","",見積依頼書!P111)</f>
        <v/>
      </c>
      <c r="AD105" s="248" t="str">
        <f>IF(見積依頼書!R111="","",見積依頼書!R111)</f>
        <v/>
      </c>
    </row>
    <row r="106" spans="1:36" x14ac:dyDescent="0.2">
      <c r="A106" s="241">
        <v>96</v>
      </c>
      <c r="B106" s="249" t="str">
        <f t="shared" ca="1" si="2"/>
        <v/>
      </c>
      <c r="C106" s="242">
        <f>見積依頼書!C112</f>
        <v>0</v>
      </c>
      <c r="D106" s="232">
        <f>見積依頼書!B112</f>
        <v>0</v>
      </c>
      <c r="E106" s="242">
        <f>見積依頼書!D112</f>
        <v>0</v>
      </c>
      <c r="F106" s="242">
        <f>見積依頼書!H112</f>
        <v>0</v>
      </c>
      <c r="G106" s="242" t="str">
        <f>見積依頼書!E112&amp;"    "&amp;見積依頼書!F112</f>
        <v xml:space="preserve">    </v>
      </c>
      <c r="H106" s="243">
        <f>見積依頼書!G112</f>
        <v>0</v>
      </c>
      <c r="I106" s="242">
        <f>見積依頼書!I112</f>
        <v>0</v>
      </c>
      <c r="J106" s="233" t="str">
        <f t="shared" si="3"/>
        <v>無</v>
      </c>
      <c r="K106" s="244">
        <f>見積依頼書!J112</f>
        <v>0</v>
      </c>
      <c r="L106" s="245">
        <f>見積依頼書!M112</f>
        <v>0</v>
      </c>
      <c r="M106" s="232" t="s">
        <v>253</v>
      </c>
      <c r="N106" s="232" t="s">
        <v>254</v>
      </c>
      <c r="O106" s="233" t="s">
        <v>255</v>
      </c>
      <c r="P106" s="233">
        <f>見積依頼書!K112</f>
        <v>0</v>
      </c>
      <c r="Q106" s="233">
        <f>見積依頼書!L112</f>
        <v>0</v>
      </c>
      <c r="R106" s="233" t="s">
        <v>247</v>
      </c>
      <c r="S106" s="236" t="s">
        <v>256</v>
      </c>
      <c r="T106" s="233"/>
      <c r="U106" s="246" t="s">
        <v>257</v>
      </c>
      <c r="V106" s="242"/>
      <c r="W106" s="215" t="s">
        <v>252</v>
      </c>
      <c r="X106" s="242"/>
      <c r="Y106" s="232">
        <f>見積依頼書!N112</f>
        <v>0</v>
      </c>
      <c r="Z106" s="244"/>
      <c r="AA106" s="232" t="str">
        <f>IF(見積依頼書!Q112="","",見積依頼書!Q112)</f>
        <v/>
      </c>
      <c r="AB106" s="232"/>
      <c r="AC106" s="239" t="str">
        <f>IF(見積依頼書!P112="","",見積依頼書!P112)</f>
        <v/>
      </c>
      <c r="AD106" s="248" t="str">
        <f>IF(見積依頼書!R112="","",見積依頼書!R112)</f>
        <v/>
      </c>
    </row>
    <row r="107" spans="1:36" x14ac:dyDescent="0.2">
      <c r="A107" s="241">
        <v>97</v>
      </c>
      <c r="B107" s="249" t="str">
        <f t="shared" ca="1" si="2"/>
        <v/>
      </c>
      <c r="C107" s="242">
        <f>見積依頼書!C113</f>
        <v>0</v>
      </c>
      <c r="D107" s="232">
        <f>見積依頼書!B113</f>
        <v>0</v>
      </c>
      <c r="E107" s="242">
        <f>見積依頼書!D113</f>
        <v>0</v>
      </c>
      <c r="F107" s="242">
        <f>見積依頼書!H113</f>
        <v>0</v>
      </c>
      <c r="G107" s="242" t="str">
        <f>見積依頼書!E113&amp;"    "&amp;見積依頼書!F113</f>
        <v xml:space="preserve">    </v>
      </c>
      <c r="H107" s="243">
        <f>見積依頼書!G113</f>
        <v>0</v>
      </c>
      <c r="I107" s="242">
        <f>見積依頼書!I113</f>
        <v>0</v>
      </c>
      <c r="J107" s="233" t="str">
        <f t="shared" si="3"/>
        <v>無</v>
      </c>
      <c r="K107" s="244">
        <f>見積依頼書!J113</f>
        <v>0</v>
      </c>
      <c r="L107" s="245">
        <f>見積依頼書!M113</f>
        <v>0</v>
      </c>
      <c r="M107" s="232" t="s">
        <v>253</v>
      </c>
      <c r="N107" s="232" t="s">
        <v>254</v>
      </c>
      <c r="O107" s="233" t="s">
        <v>255</v>
      </c>
      <c r="P107" s="233">
        <f>見積依頼書!K113</f>
        <v>0</v>
      </c>
      <c r="Q107" s="233">
        <f>見積依頼書!L113</f>
        <v>0</v>
      </c>
      <c r="R107" s="233" t="s">
        <v>247</v>
      </c>
      <c r="S107" s="236" t="s">
        <v>256</v>
      </c>
      <c r="T107" s="233"/>
      <c r="U107" s="246" t="s">
        <v>257</v>
      </c>
      <c r="V107" s="242"/>
      <c r="W107" s="215" t="s">
        <v>252</v>
      </c>
      <c r="X107" s="242"/>
      <c r="Y107" s="232">
        <f>見積依頼書!N113</f>
        <v>0</v>
      </c>
      <c r="Z107" s="244"/>
      <c r="AA107" s="232" t="str">
        <f>IF(見積依頼書!Q113="","",見積依頼書!Q113)</f>
        <v/>
      </c>
      <c r="AB107" s="232"/>
      <c r="AC107" s="239" t="str">
        <f>IF(見積依頼書!P113="","",見積依頼書!P113)</f>
        <v/>
      </c>
      <c r="AD107" s="248" t="str">
        <f>IF(見積依頼書!R113="","",見積依頼書!R113)</f>
        <v/>
      </c>
    </row>
    <row r="108" spans="1:36" x14ac:dyDescent="0.2">
      <c r="A108" s="241">
        <v>98</v>
      </c>
      <c r="B108" s="249" t="str">
        <f t="shared" ca="1" si="2"/>
        <v/>
      </c>
      <c r="C108" s="242">
        <f>見積依頼書!C114</f>
        <v>0</v>
      </c>
      <c r="D108" s="232">
        <f>見積依頼書!B114</f>
        <v>0</v>
      </c>
      <c r="E108" s="242">
        <f>見積依頼書!D114</f>
        <v>0</v>
      </c>
      <c r="F108" s="242">
        <f>見積依頼書!H114</f>
        <v>0</v>
      </c>
      <c r="G108" s="242" t="str">
        <f>見積依頼書!E114&amp;"    "&amp;見積依頼書!F114</f>
        <v xml:space="preserve">    </v>
      </c>
      <c r="H108" s="243">
        <f>見積依頼書!G114</f>
        <v>0</v>
      </c>
      <c r="I108" s="242">
        <f>見積依頼書!I114</f>
        <v>0</v>
      </c>
      <c r="J108" s="233" t="str">
        <f t="shared" si="3"/>
        <v>無</v>
      </c>
      <c r="K108" s="244">
        <f>見積依頼書!J114</f>
        <v>0</v>
      </c>
      <c r="L108" s="245">
        <f>見積依頼書!M114</f>
        <v>0</v>
      </c>
      <c r="M108" s="232" t="s">
        <v>253</v>
      </c>
      <c r="N108" s="232" t="s">
        <v>254</v>
      </c>
      <c r="O108" s="233" t="s">
        <v>255</v>
      </c>
      <c r="P108" s="233">
        <f>見積依頼書!K114</f>
        <v>0</v>
      </c>
      <c r="Q108" s="233">
        <f>見積依頼書!L114</f>
        <v>0</v>
      </c>
      <c r="R108" s="233" t="s">
        <v>247</v>
      </c>
      <c r="S108" s="236" t="s">
        <v>256</v>
      </c>
      <c r="T108" s="233"/>
      <c r="U108" s="246" t="s">
        <v>257</v>
      </c>
      <c r="V108" s="242"/>
      <c r="W108" s="215" t="s">
        <v>252</v>
      </c>
      <c r="X108" s="242"/>
      <c r="Y108" s="232">
        <f>見積依頼書!N114</f>
        <v>0</v>
      </c>
      <c r="Z108" s="244"/>
      <c r="AA108" s="232" t="str">
        <f>IF(見積依頼書!Q114="","",見積依頼書!Q114)</f>
        <v/>
      </c>
      <c r="AB108" s="232"/>
      <c r="AC108" s="239" t="str">
        <f>IF(見積依頼書!P114="","",見積依頼書!P114)</f>
        <v/>
      </c>
      <c r="AD108" s="248" t="str">
        <f>IF(見積依頼書!R114="","",見積依頼書!R114)</f>
        <v/>
      </c>
    </row>
    <row r="109" spans="1:36" x14ac:dyDescent="0.2">
      <c r="A109" s="241">
        <v>99</v>
      </c>
      <c r="B109" s="249" t="str">
        <f t="shared" ca="1" si="2"/>
        <v/>
      </c>
      <c r="C109" s="242">
        <f>見積依頼書!C115</f>
        <v>0</v>
      </c>
      <c r="D109" s="232">
        <f>見積依頼書!B115</f>
        <v>0</v>
      </c>
      <c r="E109" s="242">
        <f>見積依頼書!D115</f>
        <v>0</v>
      </c>
      <c r="F109" s="242">
        <f>見積依頼書!H115</f>
        <v>0</v>
      </c>
      <c r="G109" s="242" t="str">
        <f>見積依頼書!E115&amp;"    "&amp;見積依頼書!F115</f>
        <v xml:space="preserve">    </v>
      </c>
      <c r="H109" s="243">
        <f>見積依頼書!G115</f>
        <v>0</v>
      </c>
      <c r="I109" s="242">
        <f>見積依頼書!I115</f>
        <v>0</v>
      </c>
      <c r="J109" s="233" t="str">
        <f t="shared" si="3"/>
        <v>無</v>
      </c>
      <c r="K109" s="244">
        <f>見積依頼書!J115</f>
        <v>0</v>
      </c>
      <c r="L109" s="245">
        <f>見積依頼書!M115</f>
        <v>0</v>
      </c>
      <c r="M109" s="232" t="s">
        <v>253</v>
      </c>
      <c r="N109" s="232" t="s">
        <v>254</v>
      </c>
      <c r="O109" s="233" t="s">
        <v>255</v>
      </c>
      <c r="P109" s="233">
        <f>見積依頼書!K115</f>
        <v>0</v>
      </c>
      <c r="Q109" s="233">
        <f>見積依頼書!L115</f>
        <v>0</v>
      </c>
      <c r="R109" s="233" t="s">
        <v>247</v>
      </c>
      <c r="S109" s="236" t="s">
        <v>256</v>
      </c>
      <c r="T109" s="233"/>
      <c r="U109" s="246" t="s">
        <v>257</v>
      </c>
      <c r="V109" s="242"/>
      <c r="W109" s="215" t="s">
        <v>252</v>
      </c>
      <c r="X109" s="242"/>
      <c r="Y109" s="232">
        <f>見積依頼書!N115</f>
        <v>0</v>
      </c>
      <c r="Z109" s="244"/>
      <c r="AA109" s="232" t="str">
        <f>IF(見積依頼書!Q115="","",見積依頼書!Q115)</f>
        <v/>
      </c>
      <c r="AB109" s="232"/>
      <c r="AC109" s="239" t="str">
        <f>IF(見積依頼書!P115="","",見積依頼書!P115)</f>
        <v/>
      </c>
      <c r="AD109" s="248" t="str">
        <f>IF(見積依頼書!R115="","",見積依頼書!R115)</f>
        <v/>
      </c>
    </row>
    <row r="110" spans="1:36" ht="13.8" thickBot="1" x14ac:dyDescent="0.25">
      <c r="A110" s="251">
        <v>100</v>
      </c>
      <c r="B110" s="252" t="str">
        <f t="shared" ca="1" si="2"/>
        <v/>
      </c>
      <c r="C110" s="253">
        <f>見積依頼書!C116</f>
        <v>0</v>
      </c>
      <c r="D110" s="232">
        <f>見積依頼書!B116</f>
        <v>0</v>
      </c>
      <c r="E110" s="253">
        <f>見積依頼書!D116</f>
        <v>0</v>
      </c>
      <c r="F110" s="253">
        <f>見積依頼書!H116</f>
        <v>0</v>
      </c>
      <c r="G110" s="253" t="str">
        <f>見積依頼書!E116&amp;"    "&amp;見積依頼書!F116</f>
        <v xml:space="preserve">    </v>
      </c>
      <c r="H110" s="254">
        <f>見積依頼書!G116</f>
        <v>0</v>
      </c>
      <c r="I110" s="253">
        <f>見積依頼書!I116</f>
        <v>0</v>
      </c>
      <c r="J110" s="233" t="str">
        <f t="shared" si="3"/>
        <v>無</v>
      </c>
      <c r="K110" s="255">
        <f>見積依頼書!J116</f>
        <v>0</v>
      </c>
      <c r="L110" s="245">
        <f>見積依頼書!M116</f>
        <v>0</v>
      </c>
      <c r="M110" s="232" t="s">
        <v>253</v>
      </c>
      <c r="N110" s="232" t="s">
        <v>254</v>
      </c>
      <c r="O110" s="233" t="s">
        <v>255</v>
      </c>
      <c r="P110" s="233">
        <f>見積依頼書!K116</f>
        <v>0</v>
      </c>
      <c r="Q110" s="233">
        <f>見積依頼書!L116</f>
        <v>0</v>
      </c>
      <c r="R110" s="233" t="s">
        <v>247</v>
      </c>
      <c r="S110" s="236" t="s">
        <v>256</v>
      </c>
      <c r="T110" s="256"/>
      <c r="U110" s="246" t="s">
        <v>257</v>
      </c>
      <c r="V110" s="242"/>
      <c r="W110" s="215" t="s">
        <v>252</v>
      </c>
      <c r="X110" s="253"/>
      <c r="Y110" s="232">
        <f>見積依頼書!N116</f>
        <v>0</v>
      </c>
      <c r="Z110" s="255"/>
      <c r="AA110" s="232" t="str">
        <f>IF(見積依頼書!Q116="","",見積依頼書!Q116)</f>
        <v/>
      </c>
      <c r="AB110" s="232"/>
      <c r="AC110" s="257" t="str">
        <f>IF(見積依頼書!P116="","",見積依頼書!P116)</f>
        <v/>
      </c>
      <c r="AD110" s="258" t="str">
        <f>IF(見積依頼書!R116="","",見積依頼書!R116)</f>
        <v/>
      </c>
    </row>
    <row r="111" spans="1:36" x14ac:dyDescent="0.2">
      <c r="AJ111" s="214" t="s">
        <v>3</v>
      </c>
    </row>
    <row r="116" spans="4:4" x14ac:dyDescent="0.2">
      <c r="D116" s="259"/>
    </row>
  </sheetData>
  <mergeCells count="18">
    <mergeCell ref="B8:C8"/>
    <mergeCell ref="B9:C9"/>
    <mergeCell ref="D8:G8"/>
    <mergeCell ref="D9:G9"/>
    <mergeCell ref="D7:G7"/>
    <mergeCell ref="B7:C7"/>
    <mergeCell ref="B5:C5"/>
    <mergeCell ref="B6:C6"/>
    <mergeCell ref="D5:G5"/>
    <mergeCell ref="D6:G6"/>
    <mergeCell ref="B1:C1"/>
    <mergeCell ref="B2:C2"/>
    <mergeCell ref="B3:C3"/>
    <mergeCell ref="B4:C4"/>
    <mergeCell ref="D1:G1"/>
    <mergeCell ref="D2:G2"/>
    <mergeCell ref="D3:G3"/>
    <mergeCell ref="D4:G4"/>
  </mergeCells>
  <phoneticPr fontId="3"/>
  <dataValidations count="4">
    <dataValidation type="list" allowBlank="1" showInputMessage="1" showErrorMessage="1" sqref="D11:D110" xr:uid="{00000000-0002-0000-0200-000000000000}">
      <formula1>$I$1:$I$3</formula1>
    </dataValidation>
    <dataValidation type="list" allowBlank="1" showInputMessage="1" showErrorMessage="1" sqref="N11:N110" xr:uid="{00000000-0002-0000-0200-000001000000}">
      <formula1>$N$1:$N$3</formula1>
    </dataValidation>
    <dataValidation type="list" allowBlank="1" showInputMessage="1" showErrorMessage="1" sqref="M11:M110" xr:uid="{00000000-0002-0000-0200-000002000000}">
      <formula1>$M$1:$M$4</formula1>
    </dataValidation>
    <dataValidation type="list" allowBlank="1" showInputMessage="1" showErrorMessage="1" sqref="S11:S110" xr:uid="{00000000-0002-0000-0200-000003000000}">
      <formula1>$S$1:$S$2</formula1>
    </dataValidation>
  </dataValidations>
  <pageMargins left="0.75" right="0.75" top="1" bottom="1" header="0.51200000000000001" footer="0.5120000000000000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tint="0.39997558519241921"/>
    <pageSetUpPr fitToPage="1"/>
  </sheetPr>
  <dimension ref="A1:R118"/>
  <sheetViews>
    <sheetView showGridLines="0" tabSelected="1" zoomScale="60" zoomScaleNormal="60" workbookViewId="0">
      <pane xSplit="3" ySplit="16" topLeftCell="J17" activePane="bottomRight" state="frozen"/>
      <selection activeCell="H11" sqref="H11"/>
      <selection pane="topRight" activeCell="H11" sqref="H11"/>
      <selection pane="bottomLeft" activeCell="H11" sqref="H11"/>
      <selection pane="bottomRight"/>
    </sheetView>
  </sheetViews>
  <sheetFormatPr defaultRowHeight="15" x14ac:dyDescent="0.2"/>
  <cols>
    <col min="1" max="1" width="6.77734375" style="144" bestFit="1" customWidth="1"/>
    <col min="2" max="3" width="36.6640625" style="145" customWidth="1"/>
    <col min="4" max="4" width="29.109375" style="145" customWidth="1"/>
    <col min="5" max="5" width="29.88671875" style="145" customWidth="1"/>
    <col min="6" max="6" width="38.44140625" style="145" bestFit="1" customWidth="1"/>
    <col min="7" max="7" width="15.88671875" style="145" customWidth="1"/>
    <col min="8" max="8" width="20.109375" style="145" bestFit="1" customWidth="1"/>
    <col min="9" max="9" width="30.44140625" style="145" customWidth="1"/>
    <col min="10" max="10" width="41.6640625" style="162" bestFit="1" customWidth="1"/>
    <col min="11" max="11" width="26" style="163" bestFit="1" customWidth="1"/>
    <col min="12" max="12" width="43.21875" style="145" customWidth="1"/>
    <col min="13" max="13" width="22.33203125" style="145" bestFit="1" customWidth="1"/>
    <col min="14" max="14" width="10.88671875" style="145" customWidth="1"/>
    <col min="15" max="15" width="18.109375" style="145" customWidth="1"/>
    <col min="16" max="16" width="30.33203125" style="145" customWidth="1"/>
    <col min="17" max="17" width="18.6640625" style="145" customWidth="1"/>
    <col min="18" max="18" width="25.44140625" style="145" customWidth="1"/>
    <col min="19" max="254" width="9" style="145"/>
    <col min="255" max="255" width="5.88671875" style="145" bestFit="1" customWidth="1"/>
    <col min="256" max="256" width="25.77734375" style="145" customWidth="1"/>
    <col min="257" max="257" width="39.77734375" style="145" bestFit="1" customWidth="1"/>
    <col min="258" max="258" width="18.77734375" style="145" customWidth="1"/>
    <col min="259" max="259" width="20.33203125" style="145" bestFit="1" customWidth="1"/>
    <col min="260" max="260" width="23.44140625" style="145" bestFit="1" customWidth="1"/>
    <col min="261" max="261" width="13.33203125" style="145" bestFit="1" customWidth="1"/>
    <col min="262" max="262" width="20" style="145" customWidth="1"/>
    <col min="263" max="263" width="19.6640625" style="145" bestFit="1" customWidth="1"/>
    <col min="264" max="264" width="33.77734375" style="145" bestFit="1" customWidth="1"/>
    <col min="265" max="265" width="50.88671875" style="145" bestFit="1" customWidth="1"/>
    <col min="266" max="510" width="9" style="145"/>
    <col min="511" max="511" width="5.88671875" style="145" bestFit="1" customWidth="1"/>
    <col min="512" max="512" width="25.77734375" style="145" customWidth="1"/>
    <col min="513" max="513" width="39.77734375" style="145" bestFit="1" customWidth="1"/>
    <col min="514" max="514" width="18.77734375" style="145" customWidth="1"/>
    <col min="515" max="515" width="20.33203125" style="145" bestFit="1" customWidth="1"/>
    <col min="516" max="516" width="23.44140625" style="145" bestFit="1" customWidth="1"/>
    <col min="517" max="517" width="13.33203125" style="145" bestFit="1" customWidth="1"/>
    <col min="518" max="518" width="20" style="145" customWidth="1"/>
    <col min="519" max="519" width="19.6640625" style="145" bestFit="1" customWidth="1"/>
    <col min="520" max="520" width="33.77734375" style="145" bestFit="1" customWidth="1"/>
    <col min="521" max="521" width="50.88671875" style="145" bestFit="1" customWidth="1"/>
    <col min="522" max="766" width="9" style="145"/>
    <col min="767" max="767" width="5.88671875" style="145" bestFit="1" customWidth="1"/>
    <col min="768" max="768" width="25.77734375" style="145" customWidth="1"/>
    <col min="769" max="769" width="39.77734375" style="145" bestFit="1" customWidth="1"/>
    <col min="770" max="770" width="18.77734375" style="145" customWidth="1"/>
    <col min="771" max="771" width="20.33203125" style="145" bestFit="1" customWidth="1"/>
    <col min="772" max="772" width="23.44140625" style="145" bestFit="1" customWidth="1"/>
    <col min="773" max="773" width="13.33203125" style="145" bestFit="1" customWidth="1"/>
    <col min="774" max="774" width="20" style="145" customWidth="1"/>
    <col min="775" max="775" width="19.6640625" style="145" bestFit="1" customWidth="1"/>
    <col min="776" max="776" width="33.77734375" style="145" bestFit="1" customWidth="1"/>
    <col min="777" max="777" width="50.88671875" style="145" bestFit="1" customWidth="1"/>
    <col min="778" max="1022" width="9" style="145"/>
    <col min="1023" max="1023" width="5.88671875" style="145" bestFit="1" customWidth="1"/>
    <col min="1024" max="1024" width="25.77734375" style="145" customWidth="1"/>
    <col min="1025" max="1025" width="39.77734375" style="145" bestFit="1" customWidth="1"/>
    <col min="1026" max="1026" width="18.77734375" style="145" customWidth="1"/>
    <col min="1027" max="1027" width="20.33203125" style="145" bestFit="1" customWidth="1"/>
    <col min="1028" max="1028" width="23.44140625" style="145" bestFit="1" customWidth="1"/>
    <col min="1029" max="1029" width="13.33203125" style="145" bestFit="1" customWidth="1"/>
    <col min="1030" max="1030" width="20" style="145" customWidth="1"/>
    <col min="1031" max="1031" width="19.6640625" style="145" bestFit="1" customWidth="1"/>
    <col min="1032" max="1032" width="33.77734375" style="145" bestFit="1" customWidth="1"/>
    <col min="1033" max="1033" width="50.88671875" style="145" bestFit="1" customWidth="1"/>
    <col min="1034" max="1278" width="9" style="145"/>
    <col min="1279" max="1279" width="5.88671875" style="145" bestFit="1" customWidth="1"/>
    <col min="1280" max="1280" width="25.77734375" style="145" customWidth="1"/>
    <col min="1281" max="1281" width="39.77734375" style="145" bestFit="1" customWidth="1"/>
    <col min="1282" max="1282" width="18.77734375" style="145" customWidth="1"/>
    <col min="1283" max="1283" width="20.33203125" style="145" bestFit="1" customWidth="1"/>
    <col min="1284" max="1284" width="23.44140625" style="145" bestFit="1" customWidth="1"/>
    <col min="1285" max="1285" width="13.33203125" style="145" bestFit="1" customWidth="1"/>
    <col min="1286" max="1286" width="20" style="145" customWidth="1"/>
    <col min="1287" max="1287" width="19.6640625" style="145" bestFit="1" customWidth="1"/>
    <col min="1288" max="1288" width="33.77734375" style="145" bestFit="1" customWidth="1"/>
    <col min="1289" max="1289" width="50.88671875" style="145" bestFit="1" customWidth="1"/>
    <col min="1290" max="1534" width="9" style="145"/>
    <col min="1535" max="1535" width="5.88671875" style="145" bestFit="1" customWidth="1"/>
    <col min="1536" max="1536" width="25.77734375" style="145" customWidth="1"/>
    <col min="1537" max="1537" width="39.77734375" style="145" bestFit="1" customWidth="1"/>
    <col min="1538" max="1538" width="18.77734375" style="145" customWidth="1"/>
    <col min="1539" max="1539" width="20.33203125" style="145" bestFit="1" customWidth="1"/>
    <col min="1540" max="1540" width="23.44140625" style="145" bestFit="1" customWidth="1"/>
    <col min="1541" max="1541" width="13.33203125" style="145" bestFit="1" customWidth="1"/>
    <col min="1542" max="1542" width="20" style="145" customWidth="1"/>
    <col min="1543" max="1543" width="19.6640625" style="145" bestFit="1" customWidth="1"/>
    <col min="1544" max="1544" width="33.77734375" style="145" bestFit="1" customWidth="1"/>
    <col min="1545" max="1545" width="50.88671875" style="145" bestFit="1" customWidth="1"/>
    <col min="1546" max="1790" width="9" style="145"/>
    <col min="1791" max="1791" width="5.88671875" style="145" bestFit="1" customWidth="1"/>
    <col min="1792" max="1792" width="25.77734375" style="145" customWidth="1"/>
    <col min="1793" max="1793" width="39.77734375" style="145" bestFit="1" customWidth="1"/>
    <col min="1794" max="1794" width="18.77734375" style="145" customWidth="1"/>
    <col min="1795" max="1795" width="20.33203125" style="145" bestFit="1" customWidth="1"/>
    <col min="1796" max="1796" width="23.44140625" style="145" bestFit="1" customWidth="1"/>
    <col min="1797" max="1797" width="13.33203125" style="145" bestFit="1" customWidth="1"/>
    <col min="1798" max="1798" width="20" style="145" customWidth="1"/>
    <col min="1799" max="1799" width="19.6640625" style="145" bestFit="1" customWidth="1"/>
    <col min="1800" max="1800" width="33.77734375" style="145" bestFit="1" customWidth="1"/>
    <col min="1801" max="1801" width="50.88671875" style="145" bestFit="1" customWidth="1"/>
    <col min="1802" max="2046" width="9" style="145"/>
    <col min="2047" max="2047" width="5.88671875" style="145" bestFit="1" customWidth="1"/>
    <col min="2048" max="2048" width="25.77734375" style="145" customWidth="1"/>
    <col min="2049" max="2049" width="39.77734375" style="145" bestFit="1" customWidth="1"/>
    <col min="2050" max="2050" width="18.77734375" style="145" customWidth="1"/>
    <col min="2051" max="2051" width="20.33203125" style="145" bestFit="1" customWidth="1"/>
    <col min="2052" max="2052" width="23.44140625" style="145" bestFit="1" customWidth="1"/>
    <col min="2053" max="2053" width="13.33203125" style="145" bestFit="1" customWidth="1"/>
    <col min="2054" max="2054" width="20" style="145" customWidth="1"/>
    <col min="2055" max="2055" width="19.6640625" style="145" bestFit="1" customWidth="1"/>
    <col min="2056" max="2056" width="33.77734375" style="145" bestFit="1" customWidth="1"/>
    <col min="2057" max="2057" width="50.88671875" style="145" bestFit="1" customWidth="1"/>
    <col min="2058" max="2302" width="9" style="145"/>
    <col min="2303" max="2303" width="5.88671875" style="145" bestFit="1" customWidth="1"/>
    <col min="2304" max="2304" width="25.77734375" style="145" customWidth="1"/>
    <col min="2305" max="2305" width="39.77734375" style="145" bestFit="1" customWidth="1"/>
    <col min="2306" max="2306" width="18.77734375" style="145" customWidth="1"/>
    <col min="2307" max="2307" width="20.33203125" style="145" bestFit="1" customWidth="1"/>
    <col min="2308" max="2308" width="23.44140625" style="145" bestFit="1" customWidth="1"/>
    <col min="2309" max="2309" width="13.33203125" style="145" bestFit="1" customWidth="1"/>
    <col min="2310" max="2310" width="20" style="145" customWidth="1"/>
    <col min="2311" max="2311" width="19.6640625" style="145" bestFit="1" customWidth="1"/>
    <col min="2312" max="2312" width="33.77734375" style="145" bestFit="1" customWidth="1"/>
    <col min="2313" max="2313" width="50.88671875" style="145" bestFit="1" customWidth="1"/>
    <col min="2314" max="2558" width="9" style="145"/>
    <col min="2559" max="2559" width="5.88671875" style="145" bestFit="1" customWidth="1"/>
    <col min="2560" max="2560" width="25.77734375" style="145" customWidth="1"/>
    <col min="2561" max="2561" width="39.77734375" style="145" bestFit="1" customWidth="1"/>
    <col min="2562" max="2562" width="18.77734375" style="145" customWidth="1"/>
    <col min="2563" max="2563" width="20.33203125" style="145" bestFit="1" customWidth="1"/>
    <col min="2564" max="2564" width="23.44140625" style="145" bestFit="1" customWidth="1"/>
    <col min="2565" max="2565" width="13.33203125" style="145" bestFit="1" customWidth="1"/>
    <col min="2566" max="2566" width="20" style="145" customWidth="1"/>
    <col min="2567" max="2567" width="19.6640625" style="145" bestFit="1" customWidth="1"/>
    <col min="2568" max="2568" width="33.77734375" style="145" bestFit="1" customWidth="1"/>
    <col min="2569" max="2569" width="50.88671875" style="145" bestFit="1" customWidth="1"/>
    <col min="2570" max="2814" width="9" style="145"/>
    <col min="2815" max="2815" width="5.88671875" style="145" bestFit="1" customWidth="1"/>
    <col min="2816" max="2816" width="25.77734375" style="145" customWidth="1"/>
    <col min="2817" max="2817" width="39.77734375" style="145" bestFit="1" customWidth="1"/>
    <col min="2818" max="2818" width="18.77734375" style="145" customWidth="1"/>
    <col min="2819" max="2819" width="20.33203125" style="145" bestFit="1" customWidth="1"/>
    <col min="2820" max="2820" width="23.44140625" style="145" bestFit="1" customWidth="1"/>
    <col min="2821" max="2821" width="13.33203125" style="145" bestFit="1" customWidth="1"/>
    <col min="2822" max="2822" width="20" style="145" customWidth="1"/>
    <col min="2823" max="2823" width="19.6640625" style="145" bestFit="1" customWidth="1"/>
    <col min="2824" max="2824" width="33.77734375" style="145" bestFit="1" customWidth="1"/>
    <col min="2825" max="2825" width="50.88671875" style="145" bestFit="1" customWidth="1"/>
    <col min="2826" max="3070" width="9" style="145"/>
    <col min="3071" max="3071" width="5.88671875" style="145" bestFit="1" customWidth="1"/>
    <col min="3072" max="3072" width="25.77734375" style="145" customWidth="1"/>
    <col min="3073" max="3073" width="39.77734375" style="145" bestFit="1" customWidth="1"/>
    <col min="3074" max="3074" width="18.77734375" style="145" customWidth="1"/>
    <col min="3075" max="3075" width="20.33203125" style="145" bestFit="1" customWidth="1"/>
    <col min="3076" max="3076" width="23.44140625" style="145" bestFit="1" customWidth="1"/>
    <col min="3077" max="3077" width="13.33203125" style="145" bestFit="1" customWidth="1"/>
    <col min="3078" max="3078" width="20" style="145" customWidth="1"/>
    <col min="3079" max="3079" width="19.6640625" style="145" bestFit="1" customWidth="1"/>
    <col min="3080" max="3080" width="33.77734375" style="145" bestFit="1" customWidth="1"/>
    <col min="3081" max="3081" width="50.88671875" style="145" bestFit="1" customWidth="1"/>
    <col min="3082" max="3326" width="9" style="145"/>
    <col min="3327" max="3327" width="5.88671875" style="145" bestFit="1" customWidth="1"/>
    <col min="3328" max="3328" width="25.77734375" style="145" customWidth="1"/>
    <col min="3329" max="3329" width="39.77734375" style="145" bestFit="1" customWidth="1"/>
    <col min="3330" max="3330" width="18.77734375" style="145" customWidth="1"/>
    <col min="3331" max="3331" width="20.33203125" style="145" bestFit="1" customWidth="1"/>
    <col min="3332" max="3332" width="23.44140625" style="145" bestFit="1" customWidth="1"/>
    <col min="3333" max="3333" width="13.33203125" style="145" bestFit="1" customWidth="1"/>
    <col min="3334" max="3334" width="20" style="145" customWidth="1"/>
    <col min="3335" max="3335" width="19.6640625" style="145" bestFit="1" customWidth="1"/>
    <col min="3336" max="3336" width="33.77734375" style="145" bestFit="1" customWidth="1"/>
    <col min="3337" max="3337" width="50.88671875" style="145" bestFit="1" customWidth="1"/>
    <col min="3338" max="3582" width="9" style="145"/>
    <col min="3583" max="3583" width="5.88671875" style="145" bestFit="1" customWidth="1"/>
    <col min="3584" max="3584" width="25.77734375" style="145" customWidth="1"/>
    <col min="3585" max="3585" width="39.77734375" style="145" bestFit="1" customWidth="1"/>
    <col min="3586" max="3586" width="18.77734375" style="145" customWidth="1"/>
    <col min="3587" max="3587" width="20.33203125" style="145" bestFit="1" customWidth="1"/>
    <col min="3588" max="3588" width="23.44140625" style="145" bestFit="1" customWidth="1"/>
    <col min="3589" max="3589" width="13.33203125" style="145" bestFit="1" customWidth="1"/>
    <col min="3590" max="3590" width="20" style="145" customWidth="1"/>
    <col min="3591" max="3591" width="19.6640625" style="145" bestFit="1" customWidth="1"/>
    <col min="3592" max="3592" width="33.77734375" style="145" bestFit="1" customWidth="1"/>
    <col min="3593" max="3593" width="50.88671875" style="145" bestFit="1" customWidth="1"/>
    <col min="3594" max="3838" width="9" style="145"/>
    <col min="3839" max="3839" width="5.88671875" style="145" bestFit="1" customWidth="1"/>
    <col min="3840" max="3840" width="25.77734375" style="145" customWidth="1"/>
    <col min="3841" max="3841" width="39.77734375" style="145" bestFit="1" customWidth="1"/>
    <col min="3842" max="3842" width="18.77734375" style="145" customWidth="1"/>
    <col min="3843" max="3843" width="20.33203125" style="145" bestFit="1" customWidth="1"/>
    <col min="3844" max="3844" width="23.44140625" style="145" bestFit="1" customWidth="1"/>
    <col min="3845" max="3845" width="13.33203125" style="145" bestFit="1" customWidth="1"/>
    <col min="3846" max="3846" width="20" style="145" customWidth="1"/>
    <col min="3847" max="3847" width="19.6640625" style="145" bestFit="1" customWidth="1"/>
    <col min="3848" max="3848" width="33.77734375" style="145" bestFit="1" customWidth="1"/>
    <col min="3849" max="3849" width="50.88671875" style="145" bestFit="1" customWidth="1"/>
    <col min="3850" max="4094" width="9" style="145"/>
    <col min="4095" max="4095" width="5.88671875" style="145" bestFit="1" customWidth="1"/>
    <col min="4096" max="4096" width="25.77734375" style="145" customWidth="1"/>
    <col min="4097" max="4097" width="39.77734375" style="145" bestFit="1" customWidth="1"/>
    <col min="4098" max="4098" width="18.77734375" style="145" customWidth="1"/>
    <col min="4099" max="4099" width="20.33203125" style="145" bestFit="1" customWidth="1"/>
    <col min="4100" max="4100" width="23.44140625" style="145" bestFit="1" customWidth="1"/>
    <col min="4101" max="4101" width="13.33203125" style="145" bestFit="1" customWidth="1"/>
    <col min="4102" max="4102" width="20" style="145" customWidth="1"/>
    <col min="4103" max="4103" width="19.6640625" style="145" bestFit="1" customWidth="1"/>
    <col min="4104" max="4104" width="33.77734375" style="145" bestFit="1" customWidth="1"/>
    <col min="4105" max="4105" width="50.88671875" style="145" bestFit="1" customWidth="1"/>
    <col min="4106" max="4350" width="9" style="145"/>
    <col min="4351" max="4351" width="5.88671875" style="145" bestFit="1" customWidth="1"/>
    <col min="4352" max="4352" width="25.77734375" style="145" customWidth="1"/>
    <col min="4353" max="4353" width="39.77734375" style="145" bestFit="1" customWidth="1"/>
    <col min="4354" max="4354" width="18.77734375" style="145" customWidth="1"/>
    <col min="4355" max="4355" width="20.33203125" style="145" bestFit="1" customWidth="1"/>
    <col min="4356" max="4356" width="23.44140625" style="145" bestFit="1" customWidth="1"/>
    <col min="4357" max="4357" width="13.33203125" style="145" bestFit="1" customWidth="1"/>
    <col min="4358" max="4358" width="20" style="145" customWidth="1"/>
    <col min="4359" max="4359" width="19.6640625" style="145" bestFit="1" customWidth="1"/>
    <col min="4360" max="4360" width="33.77734375" style="145" bestFit="1" customWidth="1"/>
    <col min="4361" max="4361" width="50.88671875" style="145" bestFit="1" customWidth="1"/>
    <col min="4362" max="4606" width="9" style="145"/>
    <col min="4607" max="4607" width="5.88671875" style="145" bestFit="1" customWidth="1"/>
    <col min="4608" max="4608" width="25.77734375" style="145" customWidth="1"/>
    <col min="4609" max="4609" width="39.77734375" style="145" bestFit="1" customWidth="1"/>
    <col min="4610" max="4610" width="18.77734375" style="145" customWidth="1"/>
    <col min="4611" max="4611" width="20.33203125" style="145" bestFit="1" customWidth="1"/>
    <col min="4612" max="4612" width="23.44140625" style="145" bestFit="1" customWidth="1"/>
    <col min="4613" max="4613" width="13.33203125" style="145" bestFit="1" customWidth="1"/>
    <col min="4614" max="4614" width="20" style="145" customWidth="1"/>
    <col min="4615" max="4615" width="19.6640625" style="145" bestFit="1" customWidth="1"/>
    <col min="4616" max="4616" width="33.77734375" style="145" bestFit="1" customWidth="1"/>
    <col min="4617" max="4617" width="50.88671875" style="145" bestFit="1" customWidth="1"/>
    <col min="4618" max="4862" width="9" style="145"/>
    <col min="4863" max="4863" width="5.88671875" style="145" bestFit="1" customWidth="1"/>
    <col min="4864" max="4864" width="25.77734375" style="145" customWidth="1"/>
    <col min="4865" max="4865" width="39.77734375" style="145" bestFit="1" customWidth="1"/>
    <col min="4866" max="4866" width="18.77734375" style="145" customWidth="1"/>
    <col min="4867" max="4867" width="20.33203125" style="145" bestFit="1" customWidth="1"/>
    <col min="4868" max="4868" width="23.44140625" style="145" bestFit="1" customWidth="1"/>
    <col min="4869" max="4869" width="13.33203125" style="145" bestFit="1" customWidth="1"/>
    <col min="4870" max="4870" width="20" style="145" customWidth="1"/>
    <col min="4871" max="4871" width="19.6640625" style="145" bestFit="1" customWidth="1"/>
    <col min="4872" max="4872" width="33.77734375" style="145" bestFit="1" customWidth="1"/>
    <col min="4873" max="4873" width="50.88671875" style="145" bestFit="1" customWidth="1"/>
    <col min="4874" max="5118" width="9" style="145"/>
    <col min="5119" max="5119" width="5.88671875" style="145" bestFit="1" customWidth="1"/>
    <col min="5120" max="5120" width="25.77734375" style="145" customWidth="1"/>
    <col min="5121" max="5121" width="39.77734375" style="145" bestFit="1" customWidth="1"/>
    <col min="5122" max="5122" width="18.77734375" style="145" customWidth="1"/>
    <col min="5123" max="5123" width="20.33203125" style="145" bestFit="1" customWidth="1"/>
    <col min="5124" max="5124" width="23.44140625" style="145" bestFit="1" customWidth="1"/>
    <col min="5125" max="5125" width="13.33203125" style="145" bestFit="1" customWidth="1"/>
    <col min="5126" max="5126" width="20" style="145" customWidth="1"/>
    <col min="5127" max="5127" width="19.6640625" style="145" bestFit="1" customWidth="1"/>
    <col min="5128" max="5128" width="33.77734375" style="145" bestFit="1" customWidth="1"/>
    <col min="5129" max="5129" width="50.88671875" style="145" bestFit="1" customWidth="1"/>
    <col min="5130" max="5374" width="9" style="145"/>
    <col min="5375" max="5375" width="5.88671875" style="145" bestFit="1" customWidth="1"/>
    <col min="5376" max="5376" width="25.77734375" style="145" customWidth="1"/>
    <col min="5377" max="5377" width="39.77734375" style="145" bestFit="1" customWidth="1"/>
    <col min="5378" max="5378" width="18.77734375" style="145" customWidth="1"/>
    <col min="5379" max="5379" width="20.33203125" style="145" bestFit="1" customWidth="1"/>
    <col min="5380" max="5380" width="23.44140625" style="145" bestFit="1" customWidth="1"/>
    <col min="5381" max="5381" width="13.33203125" style="145" bestFit="1" customWidth="1"/>
    <col min="5382" max="5382" width="20" style="145" customWidth="1"/>
    <col min="5383" max="5383" width="19.6640625" style="145" bestFit="1" customWidth="1"/>
    <col min="5384" max="5384" width="33.77734375" style="145" bestFit="1" customWidth="1"/>
    <col min="5385" max="5385" width="50.88671875" style="145" bestFit="1" customWidth="1"/>
    <col min="5386" max="5630" width="9" style="145"/>
    <col min="5631" max="5631" width="5.88671875" style="145" bestFit="1" customWidth="1"/>
    <col min="5632" max="5632" width="25.77734375" style="145" customWidth="1"/>
    <col min="5633" max="5633" width="39.77734375" style="145" bestFit="1" customWidth="1"/>
    <col min="5634" max="5634" width="18.77734375" style="145" customWidth="1"/>
    <col min="5635" max="5635" width="20.33203125" style="145" bestFit="1" customWidth="1"/>
    <col min="5636" max="5636" width="23.44140625" style="145" bestFit="1" customWidth="1"/>
    <col min="5637" max="5637" width="13.33203125" style="145" bestFit="1" customWidth="1"/>
    <col min="5638" max="5638" width="20" style="145" customWidth="1"/>
    <col min="5639" max="5639" width="19.6640625" style="145" bestFit="1" customWidth="1"/>
    <col min="5640" max="5640" width="33.77734375" style="145" bestFit="1" customWidth="1"/>
    <col min="5641" max="5641" width="50.88671875" style="145" bestFit="1" customWidth="1"/>
    <col min="5642" max="5886" width="9" style="145"/>
    <col min="5887" max="5887" width="5.88671875" style="145" bestFit="1" customWidth="1"/>
    <col min="5888" max="5888" width="25.77734375" style="145" customWidth="1"/>
    <col min="5889" max="5889" width="39.77734375" style="145" bestFit="1" customWidth="1"/>
    <col min="5890" max="5890" width="18.77734375" style="145" customWidth="1"/>
    <col min="5891" max="5891" width="20.33203125" style="145" bestFit="1" customWidth="1"/>
    <col min="5892" max="5892" width="23.44140625" style="145" bestFit="1" customWidth="1"/>
    <col min="5893" max="5893" width="13.33203125" style="145" bestFit="1" customWidth="1"/>
    <col min="5894" max="5894" width="20" style="145" customWidth="1"/>
    <col min="5895" max="5895" width="19.6640625" style="145" bestFit="1" customWidth="1"/>
    <col min="5896" max="5896" width="33.77734375" style="145" bestFit="1" customWidth="1"/>
    <col min="5897" max="5897" width="50.88671875" style="145" bestFit="1" customWidth="1"/>
    <col min="5898" max="6142" width="9" style="145"/>
    <col min="6143" max="6143" width="5.88671875" style="145" bestFit="1" customWidth="1"/>
    <col min="6144" max="6144" width="25.77734375" style="145" customWidth="1"/>
    <col min="6145" max="6145" width="39.77734375" style="145" bestFit="1" customWidth="1"/>
    <col min="6146" max="6146" width="18.77734375" style="145" customWidth="1"/>
    <col min="6147" max="6147" width="20.33203125" style="145" bestFit="1" customWidth="1"/>
    <col min="6148" max="6148" width="23.44140625" style="145" bestFit="1" customWidth="1"/>
    <col min="6149" max="6149" width="13.33203125" style="145" bestFit="1" customWidth="1"/>
    <col min="6150" max="6150" width="20" style="145" customWidth="1"/>
    <col min="6151" max="6151" width="19.6640625" style="145" bestFit="1" customWidth="1"/>
    <col min="6152" max="6152" width="33.77734375" style="145" bestFit="1" customWidth="1"/>
    <col min="6153" max="6153" width="50.88671875" style="145" bestFit="1" customWidth="1"/>
    <col min="6154" max="6398" width="9" style="145"/>
    <col min="6399" max="6399" width="5.88671875" style="145" bestFit="1" customWidth="1"/>
    <col min="6400" max="6400" width="25.77734375" style="145" customWidth="1"/>
    <col min="6401" max="6401" width="39.77734375" style="145" bestFit="1" customWidth="1"/>
    <col min="6402" max="6402" width="18.77734375" style="145" customWidth="1"/>
    <col min="6403" max="6403" width="20.33203125" style="145" bestFit="1" customWidth="1"/>
    <col min="6404" max="6404" width="23.44140625" style="145" bestFit="1" customWidth="1"/>
    <col min="6405" max="6405" width="13.33203125" style="145" bestFit="1" customWidth="1"/>
    <col min="6406" max="6406" width="20" style="145" customWidth="1"/>
    <col min="6407" max="6407" width="19.6640625" style="145" bestFit="1" customWidth="1"/>
    <col min="6408" max="6408" width="33.77734375" style="145" bestFit="1" customWidth="1"/>
    <col min="6409" max="6409" width="50.88671875" style="145" bestFit="1" customWidth="1"/>
    <col min="6410" max="6654" width="9" style="145"/>
    <col min="6655" max="6655" width="5.88671875" style="145" bestFit="1" customWidth="1"/>
    <col min="6656" max="6656" width="25.77734375" style="145" customWidth="1"/>
    <col min="6657" max="6657" width="39.77734375" style="145" bestFit="1" customWidth="1"/>
    <col min="6658" max="6658" width="18.77734375" style="145" customWidth="1"/>
    <col min="6659" max="6659" width="20.33203125" style="145" bestFit="1" customWidth="1"/>
    <col min="6660" max="6660" width="23.44140625" style="145" bestFit="1" customWidth="1"/>
    <col min="6661" max="6661" width="13.33203125" style="145" bestFit="1" customWidth="1"/>
    <col min="6662" max="6662" width="20" style="145" customWidth="1"/>
    <col min="6663" max="6663" width="19.6640625" style="145" bestFit="1" customWidth="1"/>
    <col min="6664" max="6664" width="33.77734375" style="145" bestFit="1" customWidth="1"/>
    <col min="6665" max="6665" width="50.88671875" style="145" bestFit="1" customWidth="1"/>
    <col min="6666" max="6910" width="9" style="145"/>
    <col min="6911" max="6911" width="5.88671875" style="145" bestFit="1" customWidth="1"/>
    <col min="6912" max="6912" width="25.77734375" style="145" customWidth="1"/>
    <col min="6913" max="6913" width="39.77734375" style="145" bestFit="1" customWidth="1"/>
    <col min="6914" max="6914" width="18.77734375" style="145" customWidth="1"/>
    <col min="6915" max="6915" width="20.33203125" style="145" bestFit="1" customWidth="1"/>
    <col min="6916" max="6916" width="23.44140625" style="145" bestFit="1" customWidth="1"/>
    <col min="6917" max="6917" width="13.33203125" style="145" bestFit="1" customWidth="1"/>
    <col min="6918" max="6918" width="20" style="145" customWidth="1"/>
    <col min="6919" max="6919" width="19.6640625" style="145" bestFit="1" customWidth="1"/>
    <col min="6920" max="6920" width="33.77734375" style="145" bestFit="1" customWidth="1"/>
    <col min="6921" max="6921" width="50.88671875" style="145" bestFit="1" customWidth="1"/>
    <col min="6922" max="7166" width="9" style="145"/>
    <col min="7167" max="7167" width="5.88671875" style="145" bestFit="1" customWidth="1"/>
    <col min="7168" max="7168" width="25.77734375" style="145" customWidth="1"/>
    <col min="7169" max="7169" width="39.77734375" style="145" bestFit="1" customWidth="1"/>
    <col min="7170" max="7170" width="18.77734375" style="145" customWidth="1"/>
    <col min="7171" max="7171" width="20.33203125" style="145" bestFit="1" customWidth="1"/>
    <col min="7172" max="7172" width="23.44140625" style="145" bestFit="1" customWidth="1"/>
    <col min="7173" max="7173" width="13.33203125" style="145" bestFit="1" customWidth="1"/>
    <col min="7174" max="7174" width="20" style="145" customWidth="1"/>
    <col min="7175" max="7175" width="19.6640625" style="145" bestFit="1" customWidth="1"/>
    <col min="7176" max="7176" width="33.77734375" style="145" bestFit="1" customWidth="1"/>
    <col min="7177" max="7177" width="50.88671875" style="145" bestFit="1" customWidth="1"/>
    <col min="7178" max="7422" width="9" style="145"/>
    <col min="7423" max="7423" width="5.88671875" style="145" bestFit="1" customWidth="1"/>
    <col min="7424" max="7424" width="25.77734375" style="145" customWidth="1"/>
    <col min="7425" max="7425" width="39.77734375" style="145" bestFit="1" customWidth="1"/>
    <col min="7426" max="7426" width="18.77734375" style="145" customWidth="1"/>
    <col min="7427" max="7427" width="20.33203125" style="145" bestFit="1" customWidth="1"/>
    <col min="7428" max="7428" width="23.44140625" style="145" bestFit="1" customWidth="1"/>
    <col min="7429" max="7429" width="13.33203125" style="145" bestFit="1" customWidth="1"/>
    <col min="7430" max="7430" width="20" style="145" customWidth="1"/>
    <col min="7431" max="7431" width="19.6640625" style="145" bestFit="1" customWidth="1"/>
    <col min="7432" max="7432" width="33.77734375" style="145" bestFit="1" customWidth="1"/>
    <col min="7433" max="7433" width="50.88671875" style="145" bestFit="1" customWidth="1"/>
    <col min="7434" max="7678" width="9" style="145"/>
    <col min="7679" max="7679" width="5.88671875" style="145" bestFit="1" customWidth="1"/>
    <col min="7680" max="7680" width="25.77734375" style="145" customWidth="1"/>
    <col min="7681" max="7681" width="39.77734375" style="145" bestFit="1" customWidth="1"/>
    <col min="7682" max="7682" width="18.77734375" style="145" customWidth="1"/>
    <col min="7683" max="7683" width="20.33203125" style="145" bestFit="1" customWidth="1"/>
    <col min="7684" max="7684" width="23.44140625" style="145" bestFit="1" customWidth="1"/>
    <col min="7685" max="7685" width="13.33203125" style="145" bestFit="1" customWidth="1"/>
    <col min="7686" max="7686" width="20" style="145" customWidth="1"/>
    <col min="7687" max="7687" width="19.6640625" style="145" bestFit="1" customWidth="1"/>
    <col min="7688" max="7688" width="33.77734375" style="145" bestFit="1" customWidth="1"/>
    <col min="7689" max="7689" width="50.88671875" style="145" bestFit="1" customWidth="1"/>
    <col min="7690" max="7934" width="9" style="145"/>
    <col min="7935" max="7935" width="5.88671875" style="145" bestFit="1" customWidth="1"/>
    <col min="7936" max="7936" width="25.77734375" style="145" customWidth="1"/>
    <col min="7937" max="7937" width="39.77734375" style="145" bestFit="1" customWidth="1"/>
    <col min="7938" max="7938" width="18.77734375" style="145" customWidth="1"/>
    <col min="7939" max="7939" width="20.33203125" style="145" bestFit="1" customWidth="1"/>
    <col min="7940" max="7940" width="23.44140625" style="145" bestFit="1" customWidth="1"/>
    <col min="7941" max="7941" width="13.33203125" style="145" bestFit="1" customWidth="1"/>
    <col min="7942" max="7942" width="20" style="145" customWidth="1"/>
    <col min="7943" max="7943" width="19.6640625" style="145" bestFit="1" customWidth="1"/>
    <col min="7944" max="7944" width="33.77734375" style="145" bestFit="1" customWidth="1"/>
    <col min="7945" max="7945" width="50.88671875" style="145" bestFit="1" customWidth="1"/>
    <col min="7946" max="8190" width="9" style="145"/>
    <col min="8191" max="8191" width="5.88671875" style="145" bestFit="1" customWidth="1"/>
    <col min="8192" max="8192" width="25.77734375" style="145" customWidth="1"/>
    <col min="8193" max="8193" width="39.77734375" style="145" bestFit="1" customWidth="1"/>
    <col min="8194" max="8194" width="18.77734375" style="145" customWidth="1"/>
    <col min="8195" max="8195" width="20.33203125" style="145" bestFit="1" customWidth="1"/>
    <col min="8196" max="8196" width="23.44140625" style="145" bestFit="1" customWidth="1"/>
    <col min="8197" max="8197" width="13.33203125" style="145" bestFit="1" customWidth="1"/>
    <col min="8198" max="8198" width="20" style="145" customWidth="1"/>
    <col min="8199" max="8199" width="19.6640625" style="145" bestFit="1" customWidth="1"/>
    <col min="8200" max="8200" width="33.77734375" style="145" bestFit="1" customWidth="1"/>
    <col min="8201" max="8201" width="50.88671875" style="145" bestFit="1" customWidth="1"/>
    <col min="8202" max="8446" width="9" style="145"/>
    <col min="8447" max="8447" width="5.88671875" style="145" bestFit="1" customWidth="1"/>
    <col min="8448" max="8448" width="25.77734375" style="145" customWidth="1"/>
    <col min="8449" max="8449" width="39.77734375" style="145" bestFit="1" customWidth="1"/>
    <col min="8450" max="8450" width="18.77734375" style="145" customWidth="1"/>
    <col min="8451" max="8451" width="20.33203125" style="145" bestFit="1" customWidth="1"/>
    <col min="8452" max="8452" width="23.44140625" style="145" bestFit="1" customWidth="1"/>
    <col min="8453" max="8453" width="13.33203125" style="145" bestFit="1" customWidth="1"/>
    <col min="8454" max="8454" width="20" style="145" customWidth="1"/>
    <col min="8455" max="8455" width="19.6640625" style="145" bestFit="1" customWidth="1"/>
    <col min="8456" max="8456" width="33.77734375" style="145" bestFit="1" customWidth="1"/>
    <col min="8457" max="8457" width="50.88671875" style="145" bestFit="1" customWidth="1"/>
    <col min="8458" max="8702" width="9" style="145"/>
    <col min="8703" max="8703" width="5.88671875" style="145" bestFit="1" customWidth="1"/>
    <col min="8704" max="8704" width="25.77734375" style="145" customWidth="1"/>
    <col min="8705" max="8705" width="39.77734375" style="145" bestFit="1" customWidth="1"/>
    <col min="8706" max="8706" width="18.77734375" style="145" customWidth="1"/>
    <col min="8707" max="8707" width="20.33203125" style="145" bestFit="1" customWidth="1"/>
    <col min="8708" max="8708" width="23.44140625" style="145" bestFit="1" customWidth="1"/>
    <col min="8709" max="8709" width="13.33203125" style="145" bestFit="1" customWidth="1"/>
    <col min="8710" max="8710" width="20" style="145" customWidth="1"/>
    <col min="8711" max="8711" width="19.6640625" style="145" bestFit="1" customWidth="1"/>
    <col min="8712" max="8712" width="33.77734375" style="145" bestFit="1" customWidth="1"/>
    <col min="8713" max="8713" width="50.88671875" style="145" bestFit="1" customWidth="1"/>
    <col min="8714" max="8958" width="9" style="145"/>
    <col min="8959" max="8959" width="5.88671875" style="145" bestFit="1" customWidth="1"/>
    <col min="8960" max="8960" width="25.77734375" style="145" customWidth="1"/>
    <col min="8961" max="8961" width="39.77734375" style="145" bestFit="1" customWidth="1"/>
    <col min="8962" max="8962" width="18.77734375" style="145" customWidth="1"/>
    <col min="8963" max="8963" width="20.33203125" style="145" bestFit="1" customWidth="1"/>
    <col min="8964" max="8964" width="23.44140625" style="145" bestFit="1" customWidth="1"/>
    <col min="8965" max="8965" width="13.33203125" style="145" bestFit="1" customWidth="1"/>
    <col min="8966" max="8966" width="20" style="145" customWidth="1"/>
    <col min="8967" max="8967" width="19.6640625" style="145" bestFit="1" customWidth="1"/>
    <col min="8968" max="8968" width="33.77734375" style="145" bestFit="1" customWidth="1"/>
    <col min="8969" max="8969" width="50.88671875" style="145" bestFit="1" customWidth="1"/>
    <col min="8970" max="9214" width="9" style="145"/>
    <col min="9215" max="9215" width="5.88671875" style="145" bestFit="1" customWidth="1"/>
    <col min="9216" max="9216" width="25.77734375" style="145" customWidth="1"/>
    <col min="9217" max="9217" width="39.77734375" style="145" bestFit="1" customWidth="1"/>
    <col min="9218" max="9218" width="18.77734375" style="145" customWidth="1"/>
    <col min="9219" max="9219" width="20.33203125" style="145" bestFit="1" customWidth="1"/>
    <col min="9220" max="9220" width="23.44140625" style="145" bestFit="1" customWidth="1"/>
    <col min="9221" max="9221" width="13.33203125" style="145" bestFit="1" customWidth="1"/>
    <col min="9222" max="9222" width="20" style="145" customWidth="1"/>
    <col min="9223" max="9223" width="19.6640625" style="145" bestFit="1" customWidth="1"/>
    <col min="9224" max="9224" width="33.77734375" style="145" bestFit="1" customWidth="1"/>
    <col min="9225" max="9225" width="50.88671875" style="145" bestFit="1" customWidth="1"/>
    <col min="9226" max="9470" width="9" style="145"/>
    <col min="9471" max="9471" width="5.88671875" style="145" bestFit="1" customWidth="1"/>
    <col min="9472" max="9472" width="25.77734375" style="145" customWidth="1"/>
    <col min="9473" max="9473" width="39.77734375" style="145" bestFit="1" customWidth="1"/>
    <col min="9474" max="9474" width="18.77734375" style="145" customWidth="1"/>
    <col min="9475" max="9475" width="20.33203125" style="145" bestFit="1" customWidth="1"/>
    <col min="9476" max="9476" width="23.44140625" style="145" bestFit="1" customWidth="1"/>
    <col min="9477" max="9477" width="13.33203125" style="145" bestFit="1" customWidth="1"/>
    <col min="9478" max="9478" width="20" style="145" customWidth="1"/>
    <col min="9479" max="9479" width="19.6640625" style="145" bestFit="1" customWidth="1"/>
    <col min="9480" max="9480" width="33.77734375" style="145" bestFit="1" customWidth="1"/>
    <col min="9481" max="9481" width="50.88671875" style="145" bestFit="1" customWidth="1"/>
    <col min="9482" max="9726" width="9" style="145"/>
    <col min="9727" max="9727" width="5.88671875" style="145" bestFit="1" customWidth="1"/>
    <col min="9728" max="9728" width="25.77734375" style="145" customWidth="1"/>
    <col min="9729" max="9729" width="39.77734375" style="145" bestFit="1" customWidth="1"/>
    <col min="9730" max="9730" width="18.77734375" style="145" customWidth="1"/>
    <col min="9731" max="9731" width="20.33203125" style="145" bestFit="1" customWidth="1"/>
    <col min="9732" max="9732" width="23.44140625" style="145" bestFit="1" customWidth="1"/>
    <col min="9733" max="9733" width="13.33203125" style="145" bestFit="1" customWidth="1"/>
    <col min="9734" max="9734" width="20" style="145" customWidth="1"/>
    <col min="9735" max="9735" width="19.6640625" style="145" bestFit="1" customWidth="1"/>
    <col min="9736" max="9736" width="33.77734375" style="145" bestFit="1" customWidth="1"/>
    <col min="9737" max="9737" width="50.88671875" style="145" bestFit="1" customWidth="1"/>
    <col min="9738" max="9982" width="9" style="145"/>
    <col min="9983" max="9983" width="5.88671875" style="145" bestFit="1" customWidth="1"/>
    <col min="9984" max="9984" width="25.77734375" style="145" customWidth="1"/>
    <col min="9985" max="9985" width="39.77734375" style="145" bestFit="1" customWidth="1"/>
    <col min="9986" max="9986" width="18.77734375" style="145" customWidth="1"/>
    <col min="9987" max="9987" width="20.33203125" style="145" bestFit="1" customWidth="1"/>
    <col min="9988" max="9988" width="23.44140625" style="145" bestFit="1" customWidth="1"/>
    <col min="9989" max="9989" width="13.33203125" style="145" bestFit="1" customWidth="1"/>
    <col min="9990" max="9990" width="20" style="145" customWidth="1"/>
    <col min="9991" max="9991" width="19.6640625" style="145" bestFit="1" customWidth="1"/>
    <col min="9992" max="9992" width="33.77734375" style="145" bestFit="1" customWidth="1"/>
    <col min="9993" max="9993" width="50.88671875" style="145" bestFit="1" customWidth="1"/>
    <col min="9994" max="10238" width="9" style="145"/>
    <col min="10239" max="10239" width="5.88671875" style="145" bestFit="1" customWidth="1"/>
    <col min="10240" max="10240" width="25.77734375" style="145" customWidth="1"/>
    <col min="10241" max="10241" width="39.77734375" style="145" bestFit="1" customWidth="1"/>
    <col min="10242" max="10242" width="18.77734375" style="145" customWidth="1"/>
    <col min="10243" max="10243" width="20.33203125" style="145" bestFit="1" customWidth="1"/>
    <col min="10244" max="10244" width="23.44140625" style="145" bestFit="1" customWidth="1"/>
    <col min="10245" max="10245" width="13.33203125" style="145" bestFit="1" customWidth="1"/>
    <col min="10246" max="10246" width="20" style="145" customWidth="1"/>
    <col min="10247" max="10247" width="19.6640625" style="145" bestFit="1" customWidth="1"/>
    <col min="10248" max="10248" width="33.77734375" style="145" bestFit="1" customWidth="1"/>
    <col min="10249" max="10249" width="50.88671875" style="145" bestFit="1" customWidth="1"/>
    <col min="10250" max="10494" width="9" style="145"/>
    <col min="10495" max="10495" width="5.88671875" style="145" bestFit="1" customWidth="1"/>
    <col min="10496" max="10496" width="25.77734375" style="145" customWidth="1"/>
    <col min="10497" max="10497" width="39.77734375" style="145" bestFit="1" customWidth="1"/>
    <col min="10498" max="10498" width="18.77734375" style="145" customWidth="1"/>
    <col min="10499" max="10499" width="20.33203125" style="145" bestFit="1" customWidth="1"/>
    <col min="10500" max="10500" width="23.44140625" style="145" bestFit="1" customWidth="1"/>
    <col min="10501" max="10501" width="13.33203125" style="145" bestFit="1" customWidth="1"/>
    <col min="10502" max="10502" width="20" style="145" customWidth="1"/>
    <col min="10503" max="10503" width="19.6640625" style="145" bestFit="1" customWidth="1"/>
    <col min="10504" max="10504" width="33.77734375" style="145" bestFit="1" customWidth="1"/>
    <col min="10505" max="10505" width="50.88671875" style="145" bestFit="1" customWidth="1"/>
    <col min="10506" max="10750" width="9" style="145"/>
    <col min="10751" max="10751" width="5.88671875" style="145" bestFit="1" customWidth="1"/>
    <col min="10752" max="10752" width="25.77734375" style="145" customWidth="1"/>
    <col min="10753" max="10753" width="39.77734375" style="145" bestFit="1" customWidth="1"/>
    <col min="10754" max="10754" width="18.77734375" style="145" customWidth="1"/>
    <col min="10755" max="10755" width="20.33203125" style="145" bestFit="1" customWidth="1"/>
    <col min="10756" max="10756" width="23.44140625" style="145" bestFit="1" customWidth="1"/>
    <col min="10757" max="10757" width="13.33203125" style="145" bestFit="1" customWidth="1"/>
    <col min="10758" max="10758" width="20" style="145" customWidth="1"/>
    <col min="10759" max="10759" width="19.6640625" style="145" bestFit="1" customWidth="1"/>
    <col min="10760" max="10760" width="33.77734375" style="145" bestFit="1" customWidth="1"/>
    <col min="10761" max="10761" width="50.88671875" style="145" bestFit="1" customWidth="1"/>
    <col min="10762" max="11006" width="9" style="145"/>
    <col min="11007" max="11007" width="5.88671875" style="145" bestFit="1" customWidth="1"/>
    <col min="11008" max="11008" width="25.77734375" style="145" customWidth="1"/>
    <col min="11009" max="11009" width="39.77734375" style="145" bestFit="1" customWidth="1"/>
    <col min="11010" max="11010" width="18.77734375" style="145" customWidth="1"/>
    <col min="11011" max="11011" width="20.33203125" style="145" bestFit="1" customWidth="1"/>
    <col min="11012" max="11012" width="23.44140625" style="145" bestFit="1" customWidth="1"/>
    <col min="11013" max="11013" width="13.33203125" style="145" bestFit="1" customWidth="1"/>
    <col min="11014" max="11014" width="20" style="145" customWidth="1"/>
    <col min="11015" max="11015" width="19.6640625" style="145" bestFit="1" customWidth="1"/>
    <col min="11016" max="11016" width="33.77734375" style="145" bestFit="1" customWidth="1"/>
    <col min="11017" max="11017" width="50.88671875" style="145" bestFit="1" customWidth="1"/>
    <col min="11018" max="11262" width="9" style="145"/>
    <col min="11263" max="11263" width="5.88671875" style="145" bestFit="1" customWidth="1"/>
    <col min="11264" max="11264" width="25.77734375" style="145" customWidth="1"/>
    <col min="11265" max="11265" width="39.77734375" style="145" bestFit="1" customWidth="1"/>
    <col min="11266" max="11266" width="18.77734375" style="145" customWidth="1"/>
    <col min="11267" max="11267" width="20.33203125" style="145" bestFit="1" customWidth="1"/>
    <col min="11268" max="11268" width="23.44140625" style="145" bestFit="1" customWidth="1"/>
    <col min="11269" max="11269" width="13.33203125" style="145" bestFit="1" customWidth="1"/>
    <col min="11270" max="11270" width="20" style="145" customWidth="1"/>
    <col min="11271" max="11271" width="19.6640625" style="145" bestFit="1" customWidth="1"/>
    <col min="11272" max="11272" width="33.77734375" style="145" bestFit="1" customWidth="1"/>
    <col min="11273" max="11273" width="50.88671875" style="145" bestFit="1" customWidth="1"/>
    <col min="11274" max="11518" width="9" style="145"/>
    <col min="11519" max="11519" width="5.88671875" style="145" bestFit="1" customWidth="1"/>
    <col min="11520" max="11520" width="25.77734375" style="145" customWidth="1"/>
    <col min="11521" max="11521" width="39.77734375" style="145" bestFit="1" customWidth="1"/>
    <col min="11522" max="11522" width="18.77734375" style="145" customWidth="1"/>
    <col min="11523" max="11523" width="20.33203125" style="145" bestFit="1" customWidth="1"/>
    <col min="11524" max="11524" width="23.44140625" style="145" bestFit="1" customWidth="1"/>
    <col min="11525" max="11525" width="13.33203125" style="145" bestFit="1" customWidth="1"/>
    <col min="11526" max="11526" width="20" style="145" customWidth="1"/>
    <col min="11527" max="11527" width="19.6640625" style="145" bestFit="1" customWidth="1"/>
    <col min="11528" max="11528" width="33.77734375" style="145" bestFit="1" customWidth="1"/>
    <col min="11529" max="11529" width="50.88671875" style="145" bestFit="1" customWidth="1"/>
    <col min="11530" max="11774" width="9" style="145"/>
    <col min="11775" max="11775" width="5.88671875" style="145" bestFit="1" customWidth="1"/>
    <col min="11776" max="11776" width="25.77734375" style="145" customWidth="1"/>
    <col min="11777" max="11777" width="39.77734375" style="145" bestFit="1" customWidth="1"/>
    <col min="11778" max="11778" width="18.77734375" style="145" customWidth="1"/>
    <col min="11779" max="11779" width="20.33203125" style="145" bestFit="1" customWidth="1"/>
    <col min="11780" max="11780" width="23.44140625" style="145" bestFit="1" customWidth="1"/>
    <col min="11781" max="11781" width="13.33203125" style="145" bestFit="1" customWidth="1"/>
    <col min="11782" max="11782" width="20" style="145" customWidth="1"/>
    <col min="11783" max="11783" width="19.6640625" style="145" bestFit="1" customWidth="1"/>
    <col min="11784" max="11784" width="33.77734375" style="145" bestFit="1" customWidth="1"/>
    <col min="11785" max="11785" width="50.88671875" style="145" bestFit="1" customWidth="1"/>
    <col min="11786" max="12030" width="9" style="145"/>
    <col min="12031" max="12031" width="5.88671875" style="145" bestFit="1" customWidth="1"/>
    <col min="12032" max="12032" width="25.77734375" style="145" customWidth="1"/>
    <col min="12033" max="12033" width="39.77734375" style="145" bestFit="1" customWidth="1"/>
    <col min="12034" max="12034" width="18.77734375" style="145" customWidth="1"/>
    <col min="12035" max="12035" width="20.33203125" style="145" bestFit="1" customWidth="1"/>
    <col min="12036" max="12036" width="23.44140625" style="145" bestFit="1" customWidth="1"/>
    <col min="12037" max="12037" width="13.33203125" style="145" bestFit="1" customWidth="1"/>
    <col min="12038" max="12038" width="20" style="145" customWidth="1"/>
    <col min="12039" max="12039" width="19.6640625" style="145" bestFit="1" customWidth="1"/>
    <col min="12040" max="12040" width="33.77734375" style="145" bestFit="1" customWidth="1"/>
    <col min="12041" max="12041" width="50.88671875" style="145" bestFit="1" customWidth="1"/>
    <col min="12042" max="12286" width="9" style="145"/>
    <col min="12287" max="12287" width="5.88671875" style="145" bestFit="1" customWidth="1"/>
    <col min="12288" max="12288" width="25.77734375" style="145" customWidth="1"/>
    <col min="12289" max="12289" width="39.77734375" style="145" bestFit="1" customWidth="1"/>
    <col min="12290" max="12290" width="18.77734375" style="145" customWidth="1"/>
    <col min="12291" max="12291" width="20.33203125" style="145" bestFit="1" customWidth="1"/>
    <col min="12292" max="12292" width="23.44140625" style="145" bestFit="1" customWidth="1"/>
    <col min="12293" max="12293" width="13.33203125" style="145" bestFit="1" customWidth="1"/>
    <col min="12294" max="12294" width="20" style="145" customWidth="1"/>
    <col min="12295" max="12295" width="19.6640625" style="145" bestFit="1" customWidth="1"/>
    <col min="12296" max="12296" width="33.77734375" style="145" bestFit="1" customWidth="1"/>
    <col min="12297" max="12297" width="50.88671875" style="145" bestFit="1" customWidth="1"/>
    <col min="12298" max="12542" width="9" style="145"/>
    <col min="12543" max="12543" width="5.88671875" style="145" bestFit="1" customWidth="1"/>
    <col min="12544" max="12544" width="25.77734375" style="145" customWidth="1"/>
    <col min="12545" max="12545" width="39.77734375" style="145" bestFit="1" customWidth="1"/>
    <col min="12546" max="12546" width="18.77734375" style="145" customWidth="1"/>
    <col min="12547" max="12547" width="20.33203125" style="145" bestFit="1" customWidth="1"/>
    <col min="12548" max="12548" width="23.44140625" style="145" bestFit="1" customWidth="1"/>
    <col min="12549" max="12549" width="13.33203125" style="145" bestFit="1" customWidth="1"/>
    <col min="12550" max="12550" width="20" style="145" customWidth="1"/>
    <col min="12551" max="12551" width="19.6640625" style="145" bestFit="1" customWidth="1"/>
    <col min="12552" max="12552" width="33.77734375" style="145" bestFit="1" customWidth="1"/>
    <col min="12553" max="12553" width="50.88671875" style="145" bestFit="1" customWidth="1"/>
    <col min="12554" max="12798" width="9" style="145"/>
    <col min="12799" max="12799" width="5.88671875" style="145" bestFit="1" customWidth="1"/>
    <col min="12800" max="12800" width="25.77734375" style="145" customWidth="1"/>
    <col min="12801" max="12801" width="39.77734375" style="145" bestFit="1" customWidth="1"/>
    <col min="12802" max="12802" width="18.77734375" style="145" customWidth="1"/>
    <col min="12803" max="12803" width="20.33203125" style="145" bestFit="1" customWidth="1"/>
    <col min="12804" max="12804" width="23.44140625" style="145" bestFit="1" customWidth="1"/>
    <col min="12805" max="12805" width="13.33203125" style="145" bestFit="1" customWidth="1"/>
    <col min="12806" max="12806" width="20" style="145" customWidth="1"/>
    <col min="12807" max="12807" width="19.6640625" style="145" bestFit="1" customWidth="1"/>
    <col min="12808" max="12808" width="33.77734375" style="145" bestFit="1" customWidth="1"/>
    <col min="12809" max="12809" width="50.88671875" style="145" bestFit="1" customWidth="1"/>
    <col min="12810" max="13054" width="9" style="145"/>
    <col min="13055" max="13055" width="5.88671875" style="145" bestFit="1" customWidth="1"/>
    <col min="13056" max="13056" width="25.77734375" style="145" customWidth="1"/>
    <col min="13057" max="13057" width="39.77734375" style="145" bestFit="1" customWidth="1"/>
    <col min="13058" max="13058" width="18.77734375" style="145" customWidth="1"/>
    <col min="13059" max="13059" width="20.33203125" style="145" bestFit="1" customWidth="1"/>
    <col min="13060" max="13060" width="23.44140625" style="145" bestFit="1" customWidth="1"/>
    <col min="13061" max="13061" width="13.33203125" style="145" bestFit="1" customWidth="1"/>
    <col min="13062" max="13062" width="20" style="145" customWidth="1"/>
    <col min="13063" max="13063" width="19.6640625" style="145" bestFit="1" customWidth="1"/>
    <col min="13064" max="13064" width="33.77734375" style="145" bestFit="1" customWidth="1"/>
    <col min="13065" max="13065" width="50.88671875" style="145" bestFit="1" customWidth="1"/>
    <col min="13066" max="13310" width="9" style="145"/>
    <col min="13311" max="13311" width="5.88671875" style="145" bestFit="1" customWidth="1"/>
    <col min="13312" max="13312" width="25.77734375" style="145" customWidth="1"/>
    <col min="13313" max="13313" width="39.77734375" style="145" bestFit="1" customWidth="1"/>
    <col min="13314" max="13314" width="18.77734375" style="145" customWidth="1"/>
    <col min="13315" max="13315" width="20.33203125" style="145" bestFit="1" customWidth="1"/>
    <col min="13316" max="13316" width="23.44140625" style="145" bestFit="1" customWidth="1"/>
    <col min="13317" max="13317" width="13.33203125" style="145" bestFit="1" customWidth="1"/>
    <col min="13318" max="13318" width="20" style="145" customWidth="1"/>
    <col min="13319" max="13319" width="19.6640625" style="145" bestFit="1" customWidth="1"/>
    <col min="13320" max="13320" width="33.77734375" style="145" bestFit="1" customWidth="1"/>
    <col min="13321" max="13321" width="50.88671875" style="145" bestFit="1" customWidth="1"/>
    <col min="13322" max="13566" width="9" style="145"/>
    <col min="13567" max="13567" width="5.88671875" style="145" bestFit="1" customWidth="1"/>
    <col min="13568" max="13568" width="25.77734375" style="145" customWidth="1"/>
    <col min="13569" max="13569" width="39.77734375" style="145" bestFit="1" customWidth="1"/>
    <col min="13570" max="13570" width="18.77734375" style="145" customWidth="1"/>
    <col min="13571" max="13571" width="20.33203125" style="145" bestFit="1" customWidth="1"/>
    <col min="13572" max="13572" width="23.44140625" style="145" bestFit="1" customWidth="1"/>
    <col min="13573" max="13573" width="13.33203125" style="145" bestFit="1" customWidth="1"/>
    <col min="13574" max="13574" width="20" style="145" customWidth="1"/>
    <col min="13575" max="13575" width="19.6640625" style="145" bestFit="1" customWidth="1"/>
    <col min="13576" max="13576" width="33.77734375" style="145" bestFit="1" customWidth="1"/>
    <col min="13577" max="13577" width="50.88671875" style="145" bestFit="1" customWidth="1"/>
    <col min="13578" max="13822" width="9" style="145"/>
    <col min="13823" max="13823" width="5.88671875" style="145" bestFit="1" customWidth="1"/>
    <col min="13824" max="13824" width="25.77734375" style="145" customWidth="1"/>
    <col min="13825" max="13825" width="39.77734375" style="145" bestFit="1" customWidth="1"/>
    <col min="13826" max="13826" width="18.77734375" style="145" customWidth="1"/>
    <col min="13827" max="13827" width="20.33203125" style="145" bestFit="1" customWidth="1"/>
    <col min="13828" max="13828" width="23.44140625" style="145" bestFit="1" customWidth="1"/>
    <col min="13829" max="13829" width="13.33203125" style="145" bestFit="1" customWidth="1"/>
    <col min="13830" max="13830" width="20" style="145" customWidth="1"/>
    <col min="13831" max="13831" width="19.6640625" style="145" bestFit="1" customWidth="1"/>
    <col min="13832" max="13832" width="33.77734375" style="145" bestFit="1" customWidth="1"/>
    <col min="13833" max="13833" width="50.88671875" style="145" bestFit="1" customWidth="1"/>
    <col min="13834" max="14078" width="9" style="145"/>
    <col min="14079" max="14079" width="5.88671875" style="145" bestFit="1" customWidth="1"/>
    <col min="14080" max="14080" width="25.77734375" style="145" customWidth="1"/>
    <col min="14081" max="14081" width="39.77734375" style="145" bestFit="1" customWidth="1"/>
    <col min="14082" max="14082" width="18.77734375" style="145" customWidth="1"/>
    <col min="14083" max="14083" width="20.33203125" style="145" bestFit="1" customWidth="1"/>
    <col min="14084" max="14084" width="23.44140625" style="145" bestFit="1" customWidth="1"/>
    <col min="14085" max="14085" width="13.33203125" style="145" bestFit="1" customWidth="1"/>
    <col min="14086" max="14086" width="20" style="145" customWidth="1"/>
    <col min="14087" max="14087" width="19.6640625" style="145" bestFit="1" customWidth="1"/>
    <col min="14088" max="14088" width="33.77734375" style="145" bestFit="1" customWidth="1"/>
    <col min="14089" max="14089" width="50.88671875" style="145" bestFit="1" customWidth="1"/>
    <col min="14090" max="14334" width="9" style="145"/>
    <col min="14335" max="14335" width="5.88671875" style="145" bestFit="1" customWidth="1"/>
    <col min="14336" max="14336" width="25.77734375" style="145" customWidth="1"/>
    <col min="14337" max="14337" width="39.77734375" style="145" bestFit="1" customWidth="1"/>
    <col min="14338" max="14338" width="18.77734375" style="145" customWidth="1"/>
    <col min="14339" max="14339" width="20.33203125" style="145" bestFit="1" customWidth="1"/>
    <col min="14340" max="14340" width="23.44140625" style="145" bestFit="1" customWidth="1"/>
    <col min="14341" max="14341" width="13.33203125" style="145" bestFit="1" customWidth="1"/>
    <col min="14342" max="14342" width="20" style="145" customWidth="1"/>
    <col min="14343" max="14343" width="19.6640625" style="145" bestFit="1" customWidth="1"/>
    <col min="14344" max="14344" width="33.77734375" style="145" bestFit="1" customWidth="1"/>
    <col min="14345" max="14345" width="50.88671875" style="145" bestFit="1" customWidth="1"/>
    <col min="14346" max="14590" width="9" style="145"/>
    <col min="14591" max="14591" width="5.88671875" style="145" bestFit="1" customWidth="1"/>
    <col min="14592" max="14592" width="25.77734375" style="145" customWidth="1"/>
    <col min="14593" max="14593" width="39.77734375" style="145" bestFit="1" customWidth="1"/>
    <col min="14594" max="14594" width="18.77734375" style="145" customWidth="1"/>
    <col min="14595" max="14595" width="20.33203125" style="145" bestFit="1" customWidth="1"/>
    <col min="14596" max="14596" width="23.44140625" style="145" bestFit="1" customWidth="1"/>
    <col min="14597" max="14597" width="13.33203125" style="145" bestFit="1" customWidth="1"/>
    <col min="14598" max="14598" width="20" style="145" customWidth="1"/>
    <col min="14599" max="14599" width="19.6640625" style="145" bestFit="1" customWidth="1"/>
    <col min="14600" max="14600" width="33.77734375" style="145" bestFit="1" customWidth="1"/>
    <col min="14601" max="14601" width="50.88671875" style="145" bestFit="1" customWidth="1"/>
    <col min="14602" max="14846" width="9" style="145"/>
    <col min="14847" max="14847" width="5.88671875" style="145" bestFit="1" customWidth="1"/>
    <col min="14848" max="14848" width="25.77734375" style="145" customWidth="1"/>
    <col min="14849" max="14849" width="39.77734375" style="145" bestFit="1" customWidth="1"/>
    <col min="14850" max="14850" width="18.77734375" style="145" customWidth="1"/>
    <col min="14851" max="14851" width="20.33203125" style="145" bestFit="1" customWidth="1"/>
    <col min="14852" max="14852" width="23.44140625" style="145" bestFit="1" customWidth="1"/>
    <col min="14853" max="14853" width="13.33203125" style="145" bestFit="1" customWidth="1"/>
    <col min="14854" max="14854" width="20" style="145" customWidth="1"/>
    <col min="14855" max="14855" width="19.6640625" style="145" bestFit="1" customWidth="1"/>
    <col min="14856" max="14856" width="33.77734375" style="145" bestFit="1" customWidth="1"/>
    <col min="14857" max="14857" width="50.88671875" style="145" bestFit="1" customWidth="1"/>
    <col min="14858" max="15102" width="9" style="145"/>
    <col min="15103" max="15103" width="5.88671875" style="145" bestFit="1" customWidth="1"/>
    <col min="15104" max="15104" width="25.77734375" style="145" customWidth="1"/>
    <col min="15105" max="15105" width="39.77734375" style="145" bestFit="1" customWidth="1"/>
    <col min="15106" max="15106" width="18.77734375" style="145" customWidth="1"/>
    <col min="15107" max="15107" width="20.33203125" style="145" bestFit="1" customWidth="1"/>
    <col min="15108" max="15108" width="23.44140625" style="145" bestFit="1" customWidth="1"/>
    <col min="15109" max="15109" width="13.33203125" style="145" bestFit="1" customWidth="1"/>
    <col min="15110" max="15110" width="20" style="145" customWidth="1"/>
    <col min="15111" max="15111" width="19.6640625" style="145" bestFit="1" customWidth="1"/>
    <col min="15112" max="15112" width="33.77734375" style="145" bestFit="1" customWidth="1"/>
    <col min="15113" max="15113" width="50.88671875" style="145" bestFit="1" customWidth="1"/>
    <col min="15114" max="15358" width="9" style="145"/>
    <col min="15359" max="15359" width="5.88671875" style="145" bestFit="1" customWidth="1"/>
    <col min="15360" max="15360" width="25.77734375" style="145" customWidth="1"/>
    <col min="15361" max="15361" width="39.77734375" style="145" bestFit="1" customWidth="1"/>
    <col min="15362" max="15362" width="18.77734375" style="145" customWidth="1"/>
    <col min="15363" max="15363" width="20.33203125" style="145" bestFit="1" customWidth="1"/>
    <col min="15364" max="15364" width="23.44140625" style="145" bestFit="1" customWidth="1"/>
    <col min="15365" max="15365" width="13.33203125" style="145" bestFit="1" customWidth="1"/>
    <col min="15366" max="15366" width="20" style="145" customWidth="1"/>
    <col min="15367" max="15367" width="19.6640625" style="145" bestFit="1" customWidth="1"/>
    <col min="15368" max="15368" width="33.77734375" style="145" bestFit="1" customWidth="1"/>
    <col min="15369" max="15369" width="50.88671875" style="145" bestFit="1" customWidth="1"/>
    <col min="15370" max="15614" width="9" style="145"/>
    <col min="15615" max="15615" width="5.88671875" style="145" bestFit="1" customWidth="1"/>
    <col min="15616" max="15616" width="25.77734375" style="145" customWidth="1"/>
    <col min="15617" max="15617" width="39.77734375" style="145" bestFit="1" customWidth="1"/>
    <col min="15618" max="15618" width="18.77734375" style="145" customWidth="1"/>
    <col min="15619" max="15619" width="20.33203125" style="145" bestFit="1" customWidth="1"/>
    <col min="15620" max="15620" width="23.44140625" style="145" bestFit="1" customWidth="1"/>
    <col min="15621" max="15621" width="13.33203125" style="145" bestFit="1" customWidth="1"/>
    <col min="15622" max="15622" width="20" style="145" customWidth="1"/>
    <col min="15623" max="15623" width="19.6640625" style="145" bestFit="1" customWidth="1"/>
    <col min="15624" max="15624" width="33.77734375" style="145" bestFit="1" customWidth="1"/>
    <col min="15625" max="15625" width="50.88671875" style="145" bestFit="1" customWidth="1"/>
    <col min="15626" max="15870" width="9" style="145"/>
    <col min="15871" max="15871" width="5.88671875" style="145" bestFit="1" customWidth="1"/>
    <col min="15872" max="15872" width="25.77734375" style="145" customWidth="1"/>
    <col min="15873" max="15873" width="39.77734375" style="145" bestFit="1" customWidth="1"/>
    <col min="15874" max="15874" width="18.77734375" style="145" customWidth="1"/>
    <col min="15875" max="15875" width="20.33203125" style="145" bestFit="1" customWidth="1"/>
    <col min="15876" max="15876" width="23.44140625" style="145" bestFit="1" customWidth="1"/>
    <col min="15877" max="15877" width="13.33203125" style="145" bestFit="1" customWidth="1"/>
    <col min="15878" max="15878" width="20" style="145" customWidth="1"/>
    <col min="15879" max="15879" width="19.6640625" style="145" bestFit="1" customWidth="1"/>
    <col min="15880" max="15880" width="33.77734375" style="145" bestFit="1" customWidth="1"/>
    <col min="15881" max="15881" width="50.88671875" style="145" bestFit="1" customWidth="1"/>
    <col min="15882" max="16126" width="9" style="145"/>
    <col min="16127" max="16127" width="5.88671875" style="145" bestFit="1" customWidth="1"/>
    <col min="16128" max="16128" width="25.77734375" style="145" customWidth="1"/>
    <col min="16129" max="16129" width="39.77734375" style="145" bestFit="1" customWidth="1"/>
    <col min="16130" max="16130" width="18.77734375" style="145" customWidth="1"/>
    <col min="16131" max="16131" width="20.33203125" style="145" bestFit="1" customWidth="1"/>
    <col min="16132" max="16132" width="23.44140625" style="145" bestFit="1" customWidth="1"/>
    <col min="16133" max="16133" width="13.33203125" style="145" bestFit="1" customWidth="1"/>
    <col min="16134" max="16134" width="20" style="145" customWidth="1"/>
    <col min="16135" max="16135" width="19.6640625" style="145" bestFit="1" customWidth="1"/>
    <col min="16136" max="16136" width="33.77734375" style="145" bestFit="1" customWidth="1"/>
    <col min="16137" max="16137" width="50.88671875" style="145" bestFit="1" customWidth="1"/>
    <col min="16138" max="16383" width="9" style="145"/>
    <col min="16384" max="16384" width="9" style="145" customWidth="1"/>
  </cols>
  <sheetData>
    <row r="1" spans="1:18" ht="33.75" customHeight="1" x14ac:dyDescent="0.2">
      <c r="B1" s="337" t="s">
        <v>206</v>
      </c>
      <c r="C1" s="338"/>
      <c r="D1" s="338"/>
      <c r="E1" s="338"/>
      <c r="F1" s="338"/>
      <c r="G1" s="338"/>
      <c r="H1" s="339"/>
      <c r="I1" s="339"/>
      <c r="J1" s="339"/>
      <c r="K1" s="339"/>
    </row>
    <row r="2" spans="1:18" ht="24.6" x14ac:dyDescent="0.2">
      <c r="B2" s="146" t="s">
        <v>260</v>
      </c>
      <c r="C2" s="147"/>
      <c r="D2" s="147"/>
      <c r="E2" s="148"/>
      <c r="F2" s="147"/>
      <c r="G2" s="147"/>
      <c r="H2" s="148"/>
      <c r="I2" s="148"/>
      <c r="J2" s="149"/>
      <c r="K2" s="150"/>
      <c r="L2" s="148"/>
      <c r="M2" s="148"/>
      <c r="N2" s="148"/>
      <c r="O2" s="148"/>
      <c r="Q2" s="148"/>
    </row>
    <row r="4" spans="1:18" ht="30.75" customHeight="1" x14ac:dyDescent="0.2">
      <c r="B4" s="151" t="s">
        <v>207</v>
      </c>
      <c r="C4" s="152" t="s">
        <v>265</v>
      </c>
      <c r="E4" s="263" t="s">
        <v>208</v>
      </c>
      <c r="F4" s="264"/>
      <c r="G4" s="264"/>
      <c r="H4" s="264"/>
      <c r="I4" s="265"/>
      <c r="J4" s="272"/>
    </row>
    <row r="5" spans="1:18" ht="30.75" customHeight="1" x14ac:dyDescent="0.45">
      <c r="B5" s="151" t="s">
        <v>209</v>
      </c>
      <c r="C5" s="152" t="s">
        <v>266</v>
      </c>
      <c r="D5" s="153"/>
      <c r="E5" s="266"/>
      <c r="F5" s="267"/>
      <c r="G5" s="267"/>
      <c r="H5" s="267"/>
      <c r="I5" s="268"/>
      <c r="J5" s="154" t="s">
        <v>210</v>
      </c>
      <c r="K5" s="155" t="s">
        <v>211</v>
      </c>
      <c r="L5" s="156" t="s">
        <v>212</v>
      </c>
      <c r="M5" s="157" t="s">
        <v>213</v>
      </c>
      <c r="N5" s="157"/>
      <c r="Q5" s="156"/>
    </row>
    <row r="6" spans="1:18" ht="30.75" customHeight="1" x14ac:dyDescent="0.45">
      <c r="B6" s="151" t="s">
        <v>214</v>
      </c>
      <c r="C6" s="152" t="s">
        <v>267</v>
      </c>
      <c r="E6" s="266"/>
      <c r="F6" s="267"/>
      <c r="G6" s="267"/>
      <c r="H6" s="267"/>
      <c r="I6" s="268"/>
      <c r="J6" s="154" t="s">
        <v>215</v>
      </c>
      <c r="K6" s="155" t="s">
        <v>216</v>
      </c>
      <c r="L6" s="156" t="s">
        <v>217</v>
      </c>
      <c r="M6" s="157" t="s">
        <v>218</v>
      </c>
      <c r="N6" s="157"/>
      <c r="Q6" s="156"/>
    </row>
    <row r="7" spans="1:18" ht="30.75" customHeight="1" x14ac:dyDescent="0.2">
      <c r="B7" s="158" t="s">
        <v>219</v>
      </c>
      <c r="C7" s="159" t="s">
        <v>270</v>
      </c>
      <c r="E7" s="266"/>
      <c r="F7" s="267"/>
      <c r="G7" s="267"/>
      <c r="H7" s="267"/>
      <c r="I7" s="268"/>
      <c r="J7" s="160"/>
      <c r="K7" s="155" t="s">
        <v>220</v>
      </c>
      <c r="L7" s="156" t="s">
        <v>279</v>
      </c>
      <c r="M7" s="157" t="s">
        <v>221</v>
      </c>
      <c r="N7" s="157"/>
      <c r="Q7" s="156"/>
    </row>
    <row r="8" spans="1:18" ht="30.75" customHeight="1" x14ac:dyDescent="0.2">
      <c r="B8" s="151" t="s">
        <v>222</v>
      </c>
      <c r="C8" s="152" t="s">
        <v>268</v>
      </c>
      <c r="E8" s="266"/>
      <c r="F8" s="267"/>
      <c r="G8" s="267"/>
      <c r="H8" s="267"/>
      <c r="I8" s="268"/>
      <c r="J8" s="160"/>
      <c r="K8" s="155" t="s">
        <v>215</v>
      </c>
      <c r="L8" s="156" t="s">
        <v>223</v>
      </c>
      <c r="M8" s="157" t="s">
        <v>224</v>
      </c>
      <c r="N8" s="157"/>
      <c r="Q8" s="156"/>
    </row>
    <row r="9" spans="1:18" ht="30.75" customHeight="1" x14ac:dyDescent="0.2">
      <c r="B9" s="151" t="s">
        <v>225</v>
      </c>
      <c r="C9" s="260"/>
      <c r="E9" s="266"/>
      <c r="F9" s="267"/>
      <c r="G9" s="267"/>
      <c r="H9" s="267"/>
      <c r="I9" s="268"/>
      <c r="J9" s="160"/>
      <c r="K9" s="155"/>
      <c r="L9" s="156" t="s">
        <v>93</v>
      </c>
      <c r="M9" s="161" t="s">
        <v>226</v>
      </c>
      <c r="N9" s="157"/>
      <c r="Q9" s="156"/>
    </row>
    <row r="10" spans="1:18" ht="30.75" customHeight="1" x14ac:dyDescent="0.2">
      <c r="B10" s="151" t="s">
        <v>227</v>
      </c>
      <c r="C10" s="152" t="s">
        <v>269</v>
      </c>
      <c r="E10" s="269"/>
      <c r="F10" s="270"/>
      <c r="G10" s="270"/>
      <c r="H10" s="270"/>
      <c r="I10" s="271"/>
      <c r="J10" s="272"/>
      <c r="P10" s="340" t="s">
        <v>228</v>
      </c>
    </row>
    <row r="11" spans="1:18" ht="30.75" customHeight="1" x14ac:dyDescent="0.2">
      <c r="B11" s="151" t="s">
        <v>271</v>
      </c>
      <c r="C11" s="152" t="s">
        <v>272</v>
      </c>
      <c r="P11" s="341"/>
    </row>
    <row r="12" spans="1:18" ht="27" customHeight="1" x14ac:dyDescent="0.2">
      <c r="B12" s="163"/>
      <c r="C12" s="164"/>
      <c r="D12" s="163"/>
      <c r="E12" s="185"/>
      <c r="L12" s="340" t="s">
        <v>229</v>
      </c>
      <c r="P12" s="341"/>
    </row>
    <row r="13" spans="1:18" ht="7.5" customHeight="1" x14ac:dyDescent="0.2">
      <c r="B13" s="163"/>
      <c r="C13" s="164"/>
      <c r="D13" s="163"/>
      <c r="E13" s="185"/>
      <c r="L13" s="342"/>
      <c r="P13" s="341"/>
    </row>
    <row r="14" spans="1:18" ht="27" customHeight="1" x14ac:dyDescent="0.2">
      <c r="B14" s="261" t="s">
        <v>273</v>
      </c>
      <c r="C14" s="262" t="s">
        <v>274</v>
      </c>
      <c r="D14" s="211"/>
      <c r="E14" s="164"/>
      <c r="L14" s="342"/>
      <c r="P14" s="341"/>
    </row>
    <row r="15" spans="1:18" s="164" customFormat="1" ht="21.75" customHeight="1" x14ac:dyDescent="0.2">
      <c r="A15" s="165"/>
      <c r="B15" s="165"/>
      <c r="J15" s="166"/>
      <c r="K15" s="167"/>
      <c r="L15" s="168"/>
      <c r="M15" s="168"/>
      <c r="Q15" s="166"/>
    </row>
    <row r="16" spans="1:18" s="162" customFormat="1" ht="78.599999999999994" x14ac:dyDescent="0.2">
      <c r="A16" s="169" t="s">
        <v>230</v>
      </c>
      <c r="B16" s="171" t="s">
        <v>275</v>
      </c>
      <c r="C16" s="170" t="s">
        <v>231</v>
      </c>
      <c r="D16" s="170" t="s">
        <v>232</v>
      </c>
      <c r="E16" s="170" t="s">
        <v>233</v>
      </c>
      <c r="F16" s="171" t="s">
        <v>234</v>
      </c>
      <c r="G16" s="170" t="s">
        <v>235</v>
      </c>
      <c r="H16" s="170" t="s">
        <v>236</v>
      </c>
      <c r="I16" s="170" t="s">
        <v>237</v>
      </c>
      <c r="J16" s="171" t="s">
        <v>238</v>
      </c>
      <c r="K16" s="172" t="s">
        <v>239</v>
      </c>
      <c r="L16" s="170" t="s">
        <v>240</v>
      </c>
      <c r="M16" s="170" t="s">
        <v>241</v>
      </c>
      <c r="N16" s="343" t="s">
        <v>242</v>
      </c>
      <c r="O16" s="344"/>
      <c r="P16" s="173" t="s">
        <v>243</v>
      </c>
      <c r="Q16" s="174" t="s">
        <v>244</v>
      </c>
      <c r="R16" s="173" t="s">
        <v>245</v>
      </c>
    </row>
    <row r="17" spans="1:18" ht="34.5" customHeight="1" x14ac:dyDescent="0.2">
      <c r="A17" s="175">
        <v>1</v>
      </c>
      <c r="B17" s="175" t="s">
        <v>276</v>
      </c>
      <c r="C17" s="176">
        <v>123</v>
      </c>
      <c r="D17" s="176" t="s">
        <v>249</v>
      </c>
      <c r="E17" s="177">
        <v>111111</v>
      </c>
      <c r="F17" s="186" t="s">
        <v>250</v>
      </c>
      <c r="G17" s="179" t="s">
        <v>251</v>
      </c>
      <c r="H17" s="177" t="s">
        <v>280</v>
      </c>
      <c r="I17" s="186">
        <v>1</v>
      </c>
      <c r="J17" s="186" t="s">
        <v>278</v>
      </c>
      <c r="K17" s="159" t="s">
        <v>210</v>
      </c>
      <c r="L17" s="159" t="s">
        <v>211</v>
      </c>
      <c r="M17" s="187" t="s">
        <v>279</v>
      </c>
      <c r="N17" s="187" t="s">
        <v>218</v>
      </c>
      <c r="O17" s="188"/>
      <c r="P17" s="189">
        <v>43403</v>
      </c>
      <c r="Q17" s="177" t="s">
        <v>277</v>
      </c>
      <c r="R17" s="177"/>
    </row>
    <row r="18" spans="1:18" ht="33.75" customHeight="1" x14ac:dyDescent="0.2">
      <c r="A18" s="175">
        <v>2</v>
      </c>
      <c r="B18" s="175"/>
      <c r="C18" s="176"/>
      <c r="D18" s="176"/>
      <c r="E18" s="177"/>
      <c r="F18" s="186"/>
      <c r="G18" s="179"/>
      <c r="H18" s="177"/>
      <c r="I18" s="186"/>
      <c r="J18" s="186"/>
      <c r="K18" s="159"/>
      <c r="L18" s="159"/>
      <c r="M18" s="187"/>
      <c r="N18" s="187"/>
      <c r="O18" s="188"/>
      <c r="P18" s="177"/>
      <c r="Q18" s="177"/>
      <c r="R18" s="177"/>
    </row>
    <row r="19" spans="1:18" ht="33.75" customHeight="1" x14ac:dyDescent="0.2">
      <c r="A19" s="175">
        <v>3</v>
      </c>
      <c r="B19" s="175"/>
      <c r="C19" s="176"/>
      <c r="D19" s="176"/>
      <c r="E19" s="177"/>
      <c r="F19" s="186"/>
      <c r="G19" s="179"/>
      <c r="H19" s="177"/>
      <c r="I19" s="186"/>
      <c r="J19" s="186"/>
      <c r="K19" s="159"/>
      <c r="L19" s="159"/>
      <c r="M19" s="187"/>
      <c r="N19" s="187"/>
      <c r="O19" s="188"/>
      <c r="P19" s="177"/>
      <c r="Q19" s="177"/>
      <c r="R19" s="177"/>
    </row>
    <row r="20" spans="1:18" ht="33.75" customHeight="1" x14ac:dyDescent="0.2">
      <c r="A20" s="175">
        <v>4</v>
      </c>
      <c r="B20" s="175"/>
      <c r="C20" s="176"/>
      <c r="D20" s="176"/>
      <c r="E20" s="177"/>
      <c r="F20" s="186"/>
      <c r="G20" s="179"/>
      <c r="H20" s="177"/>
      <c r="I20" s="186"/>
      <c r="J20" s="186"/>
      <c r="K20" s="159"/>
      <c r="L20" s="159"/>
      <c r="M20" s="187"/>
      <c r="N20" s="187"/>
      <c r="O20" s="188"/>
      <c r="P20" s="177"/>
      <c r="Q20" s="177"/>
      <c r="R20" s="177"/>
    </row>
    <row r="21" spans="1:18" ht="33.75" customHeight="1" x14ac:dyDescent="0.2">
      <c r="A21" s="175">
        <v>5</v>
      </c>
      <c r="B21" s="175"/>
      <c r="C21" s="176"/>
      <c r="D21" s="176"/>
      <c r="E21" s="177"/>
      <c r="F21" s="186"/>
      <c r="G21" s="179"/>
      <c r="H21" s="177"/>
      <c r="I21" s="186"/>
      <c r="J21" s="186"/>
      <c r="K21" s="159"/>
      <c r="L21" s="159"/>
      <c r="M21" s="187"/>
      <c r="N21" s="187"/>
      <c r="O21" s="188"/>
      <c r="P21" s="177"/>
      <c r="Q21" s="177"/>
      <c r="R21" s="177"/>
    </row>
    <row r="22" spans="1:18" ht="33.75" customHeight="1" x14ac:dyDescent="0.2">
      <c r="A22" s="175">
        <v>6</v>
      </c>
      <c r="B22" s="175"/>
      <c r="C22" s="176"/>
      <c r="D22" s="176"/>
      <c r="E22" s="177"/>
      <c r="F22" s="186"/>
      <c r="G22" s="179"/>
      <c r="H22" s="177"/>
      <c r="I22" s="186"/>
      <c r="J22" s="186"/>
      <c r="K22" s="159"/>
      <c r="L22" s="159"/>
      <c r="M22" s="187"/>
      <c r="N22" s="187"/>
      <c r="O22" s="188"/>
      <c r="P22" s="177"/>
      <c r="Q22" s="177"/>
      <c r="R22" s="177"/>
    </row>
    <row r="23" spans="1:18" ht="33.75" customHeight="1" x14ac:dyDescent="0.2">
      <c r="A23" s="175">
        <v>7</v>
      </c>
      <c r="B23" s="175"/>
      <c r="C23" s="176"/>
      <c r="D23" s="176"/>
      <c r="E23" s="177"/>
      <c r="F23" s="186"/>
      <c r="G23" s="179"/>
      <c r="H23" s="177"/>
      <c r="I23" s="186"/>
      <c r="J23" s="186"/>
      <c r="K23" s="159"/>
      <c r="L23" s="159"/>
      <c r="M23" s="187"/>
      <c r="N23" s="187"/>
      <c r="O23" s="188"/>
      <c r="P23" s="177"/>
      <c r="Q23" s="177"/>
      <c r="R23" s="177"/>
    </row>
    <row r="24" spans="1:18" ht="33.75" customHeight="1" x14ac:dyDescent="0.2">
      <c r="A24" s="175">
        <v>8</v>
      </c>
      <c r="B24" s="175"/>
      <c r="C24" s="176"/>
      <c r="D24" s="176"/>
      <c r="E24" s="177"/>
      <c r="F24" s="186"/>
      <c r="G24" s="179"/>
      <c r="H24" s="177"/>
      <c r="I24" s="186"/>
      <c r="J24" s="186"/>
      <c r="K24" s="159"/>
      <c r="L24" s="159"/>
      <c r="M24" s="187"/>
      <c r="N24" s="187"/>
      <c r="O24" s="188"/>
      <c r="P24" s="177"/>
      <c r="Q24" s="177"/>
      <c r="R24" s="177"/>
    </row>
    <row r="25" spans="1:18" ht="33.75" customHeight="1" x14ac:dyDescent="0.2">
      <c r="A25" s="175">
        <v>9</v>
      </c>
      <c r="B25" s="175"/>
      <c r="C25" s="176"/>
      <c r="D25" s="176"/>
      <c r="E25" s="177"/>
      <c r="F25" s="186"/>
      <c r="G25" s="179"/>
      <c r="H25" s="177"/>
      <c r="I25" s="186"/>
      <c r="J25" s="186"/>
      <c r="K25" s="159"/>
      <c r="L25" s="159"/>
      <c r="M25" s="187"/>
      <c r="N25" s="187"/>
      <c r="O25" s="188"/>
      <c r="P25" s="177"/>
      <c r="Q25" s="177"/>
      <c r="R25" s="177"/>
    </row>
    <row r="26" spans="1:18" ht="33.75" customHeight="1" x14ac:dyDescent="0.2">
      <c r="A26" s="175">
        <v>10</v>
      </c>
      <c r="B26" s="175"/>
      <c r="C26" s="176"/>
      <c r="D26" s="176"/>
      <c r="E26" s="177"/>
      <c r="F26" s="186"/>
      <c r="G26" s="179"/>
      <c r="H26" s="177"/>
      <c r="I26" s="186"/>
      <c r="J26" s="186"/>
      <c r="K26" s="159"/>
      <c r="L26" s="159"/>
      <c r="M26" s="187"/>
      <c r="N26" s="187"/>
      <c r="O26" s="188"/>
      <c r="P26" s="177"/>
      <c r="Q26" s="177"/>
      <c r="R26" s="177"/>
    </row>
    <row r="27" spans="1:18" ht="33.75" customHeight="1" x14ac:dyDescent="0.2">
      <c r="A27" s="175">
        <v>11</v>
      </c>
      <c r="B27" s="175"/>
      <c r="C27" s="176"/>
      <c r="D27" s="176"/>
      <c r="E27" s="177"/>
      <c r="F27" s="186"/>
      <c r="G27" s="179"/>
      <c r="H27" s="177"/>
      <c r="I27" s="186"/>
      <c r="J27" s="186"/>
      <c r="K27" s="159"/>
      <c r="L27" s="159"/>
      <c r="M27" s="187"/>
      <c r="N27" s="187"/>
      <c r="O27" s="188"/>
      <c r="P27" s="177"/>
      <c r="Q27" s="177"/>
      <c r="R27" s="177"/>
    </row>
    <row r="28" spans="1:18" ht="33.75" customHeight="1" x14ac:dyDescent="0.2">
      <c r="A28" s="175">
        <v>12</v>
      </c>
      <c r="B28" s="175"/>
      <c r="C28" s="176"/>
      <c r="D28" s="176"/>
      <c r="E28" s="177"/>
      <c r="F28" s="186"/>
      <c r="G28" s="179"/>
      <c r="H28" s="177"/>
      <c r="I28" s="186"/>
      <c r="J28" s="186"/>
      <c r="K28" s="159"/>
      <c r="L28" s="159"/>
      <c r="M28" s="187"/>
      <c r="N28" s="187"/>
      <c r="O28" s="188"/>
      <c r="P28" s="177"/>
      <c r="Q28" s="177"/>
      <c r="R28" s="177"/>
    </row>
    <row r="29" spans="1:18" ht="33.75" customHeight="1" x14ac:dyDescent="0.2">
      <c r="A29" s="175">
        <v>13</v>
      </c>
      <c r="B29" s="175"/>
      <c r="C29" s="176"/>
      <c r="D29" s="176"/>
      <c r="E29" s="177"/>
      <c r="F29" s="186"/>
      <c r="G29" s="179"/>
      <c r="H29" s="177"/>
      <c r="I29" s="186"/>
      <c r="J29" s="186"/>
      <c r="K29" s="159"/>
      <c r="L29" s="159"/>
      <c r="M29" s="187"/>
      <c r="N29" s="187"/>
      <c r="O29" s="188"/>
      <c r="P29" s="177"/>
      <c r="Q29" s="177"/>
      <c r="R29" s="177"/>
    </row>
    <row r="30" spans="1:18" ht="33.75" customHeight="1" x14ac:dyDescent="0.2">
      <c r="A30" s="175">
        <v>14</v>
      </c>
      <c r="B30" s="175"/>
      <c r="C30" s="176"/>
      <c r="D30" s="176"/>
      <c r="E30" s="177"/>
      <c r="F30" s="186"/>
      <c r="G30" s="179"/>
      <c r="H30" s="177"/>
      <c r="I30" s="186"/>
      <c r="J30" s="186"/>
      <c r="K30" s="159"/>
      <c r="L30" s="159"/>
      <c r="M30" s="187"/>
      <c r="N30" s="187"/>
      <c r="O30" s="188"/>
      <c r="P30" s="177"/>
      <c r="Q30" s="177"/>
      <c r="R30" s="177"/>
    </row>
    <row r="31" spans="1:18" ht="33.75" customHeight="1" x14ac:dyDescent="0.2">
      <c r="A31" s="175">
        <v>15</v>
      </c>
      <c r="B31" s="175"/>
      <c r="C31" s="176"/>
      <c r="D31" s="176"/>
      <c r="E31" s="177"/>
      <c r="F31" s="186"/>
      <c r="G31" s="179"/>
      <c r="H31" s="177"/>
      <c r="I31" s="186"/>
      <c r="J31" s="186"/>
      <c r="K31" s="159"/>
      <c r="L31" s="159"/>
      <c r="M31" s="187"/>
      <c r="N31" s="187"/>
      <c r="O31" s="188"/>
      <c r="P31" s="177"/>
      <c r="Q31" s="177"/>
      <c r="R31" s="177"/>
    </row>
    <row r="32" spans="1:18" ht="33.75" customHeight="1" x14ac:dyDescent="0.2">
      <c r="A32" s="175">
        <v>16</v>
      </c>
      <c r="B32" s="175"/>
      <c r="C32" s="176"/>
      <c r="D32" s="176"/>
      <c r="E32" s="177"/>
      <c r="F32" s="186"/>
      <c r="G32" s="179"/>
      <c r="H32" s="177"/>
      <c r="I32" s="186"/>
      <c r="J32" s="186"/>
      <c r="K32" s="159"/>
      <c r="L32" s="159"/>
      <c r="M32" s="187"/>
      <c r="N32" s="187"/>
      <c r="O32" s="188"/>
      <c r="P32" s="177"/>
      <c r="Q32" s="177"/>
      <c r="R32" s="177"/>
    </row>
    <row r="33" spans="1:18" ht="33.75" customHeight="1" x14ac:dyDescent="0.2">
      <c r="A33" s="175">
        <v>17</v>
      </c>
      <c r="B33" s="175"/>
      <c r="C33" s="176"/>
      <c r="D33" s="176"/>
      <c r="E33" s="177"/>
      <c r="F33" s="186"/>
      <c r="G33" s="179"/>
      <c r="H33" s="177"/>
      <c r="I33" s="186"/>
      <c r="J33" s="186"/>
      <c r="K33" s="159"/>
      <c r="L33" s="159"/>
      <c r="M33" s="187"/>
      <c r="N33" s="187"/>
      <c r="O33" s="188"/>
      <c r="P33" s="177"/>
      <c r="Q33" s="177"/>
      <c r="R33" s="177"/>
    </row>
    <row r="34" spans="1:18" ht="33.75" customHeight="1" x14ac:dyDescent="0.2">
      <c r="A34" s="175">
        <v>18</v>
      </c>
      <c r="B34" s="175"/>
      <c r="C34" s="176"/>
      <c r="D34" s="176"/>
      <c r="E34" s="177"/>
      <c r="F34" s="186"/>
      <c r="G34" s="179"/>
      <c r="H34" s="177"/>
      <c r="I34" s="186"/>
      <c r="J34" s="186"/>
      <c r="K34" s="159"/>
      <c r="L34" s="159"/>
      <c r="M34" s="187"/>
      <c r="N34" s="187"/>
      <c r="O34" s="188"/>
      <c r="P34" s="177"/>
      <c r="Q34" s="177"/>
      <c r="R34" s="177"/>
    </row>
    <row r="35" spans="1:18" ht="33.75" customHeight="1" x14ac:dyDescent="0.2">
      <c r="A35" s="175">
        <v>19</v>
      </c>
      <c r="B35" s="175"/>
      <c r="C35" s="176"/>
      <c r="D35" s="176"/>
      <c r="E35" s="177"/>
      <c r="F35" s="186"/>
      <c r="G35" s="179"/>
      <c r="H35" s="177"/>
      <c r="I35" s="186"/>
      <c r="J35" s="186"/>
      <c r="K35" s="159"/>
      <c r="L35" s="159"/>
      <c r="M35" s="187"/>
      <c r="N35" s="187"/>
      <c r="O35" s="188"/>
      <c r="P35" s="177"/>
      <c r="Q35" s="177"/>
      <c r="R35" s="177"/>
    </row>
    <row r="36" spans="1:18" ht="33.75" customHeight="1" x14ac:dyDescent="0.2">
      <c r="A36" s="175">
        <v>20</v>
      </c>
      <c r="B36" s="175"/>
      <c r="C36" s="176"/>
      <c r="D36" s="176"/>
      <c r="E36" s="177"/>
      <c r="F36" s="186"/>
      <c r="G36" s="179"/>
      <c r="H36" s="177"/>
      <c r="I36" s="186"/>
      <c r="J36" s="186"/>
      <c r="K36" s="159"/>
      <c r="L36" s="159"/>
      <c r="M36" s="187"/>
      <c r="N36" s="187"/>
      <c r="O36" s="188"/>
      <c r="P36" s="177"/>
      <c r="Q36" s="177"/>
      <c r="R36" s="177"/>
    </row>
    <row r="37" spans="1:18" ht="33.75" customHeight="1" x14ac:dyDescent="0.2">
      <c r="A37" s="175">
        <v>21</v>
      </c>
      <c r="B37" s="175"/>
      <c r="C37" s="176"/>
      <c r="D37" s="176"/>
      <c r="E37" s="177"/>
      <c r="F37" s="186"/>
      <c r="G37" s="179"/>
      <c r="H37" s="177"/>
      <c r="I37" s="186"/>
      <c r="J37" s="186"/>
      <c r="K37" s="159"/>
      <c r="L37" s="159"/>
      <c r="M37" s="187"/>
      <c r="N37" s="187"/>
      <c r="O37" s="188"/>
      <c r="P37" s="177"/>
      <c r="Q37" s="177"/>
      <c r="R37" s="177"/>
    </row>
    <row r="38" spans="1:18" ht="33.75" customHeight="1" x14ac:dyDescent="0.2">
      <c r="A38" s="175">
        <v>22</v>
      </c>
      <c r="B38" s="175"/>
      <c r="C38" s="176"/>
      <c r="D38" s="176"/>
      <c r="E38" s="177"/>
      <c r="F38" s="186"/>
      <c r="G38" s="179"/>
      <c r="H38" s="177"/>
      <c r="I38" s="186"/>
      <c r="J38" s="186"/>
      <c r="K38" s="159"/>
      <c r="L38" s="159"/>
      <c r="M38" s="187"/>
      <c r="N38" s="187"/>
      <c r="O38" s="188"/>
      <c r="P38" s="177"/>
      <c r="Q38" s="177"/>
      <c r="R38" s="177"/>
    </row>
    <row r="39" spans="1:18" ht="33.75" customHeight="1" x14ac:dyDescent="0.2">
      <c r="A39" s="175">
        <v>23</v>
      </c>
      <c r="B39" s="175"/>
      <c r="C39" s="176"/>
      <c r="D39" s="176"/>
      <c r="E39" s="177"/>
      <c r="F39" s="186"/>
      <c r="G39" s="179"/>
      <c r="H39" s="177"/>
      <c r="I39" s="186"/>
      <c r="J39" s="186"/>
      <c r="K39" s="159"/>
      <c r="L39" s="159"/>
      <c r="M39" s="187"/>
      <c r="N39" s="187"/>
      <c r="O39" s="188"/>
      <c r="P39" s="177"/>
      <c r="Q39" s="177"/>
      <c r="R39" s="177"/>
    </row>
    <row r="40" spans="1:18" ht="33.75" customHeight="1" x14ac:dyDescent="0.2">
      <c r="A40" s="175">
        <v>24</v>
      </c>
      <c r="B40" s="175"/>
      <c r="C40" s="176"/>
      <c r="D40" s="176"/>
      <c r="E40" s="177"/>
      <c r="F40" s="186"/>
      <c r="G40" s="179"/>
      <c r="H40" s="177"/>
      <c r="I40" s="186"/>
      <c r="J40" s="186"/>
      <c r="K40" s="159"/>
      <c r="L40" s="159"/>
      <c r="M40" s="187"/>
      <c r="N40" s="187"/>
      <c r="O40" s="188"/>
      <c r="P40" s="177"/>
      <c r="Q40" s="177"/>
      <c r="R40" s="177"/>
    </row>
    <row r="41" spans="1:18" ht="33.75" customHeight="1" x14ac:dyDescent="0.2">
      <c r="A41" s="175">
        <v>25</v>
      </c>
      <c r="B41" s="175"/>
      <c r="C41" s="176"/>
      <c r="D41" s="176"/>
      <c r="E41" s="177"/>
      <c r="F41" s="186"/>
      <c r="G41" s="179"/>
      <c r="H41" s="177"/>
      <c r="I41" s="186"/>
      <c r="J41" s="186"/>
      <c r="K41" s="159"/>
      <c r="L41" s="159"/>
      <c r="M41" s="187"/>
      <c r="N41" s="187"/>
      <c r="O41" s="188"/>
      <c r="P41" s="177"/>
      <c r="Q41" s="177"/>
      <c r="R41" s="177"/>
    </row>
    <row r="42" spans="1:18" ht="33.75" customHeight="1" x14ac:dyDescent="0.2">
      <c r="A42" s="175">
        <v>26</v>
      </c>
      <c r="B42" s="175"/>
      <c r="C42" s="176"/>
      <c r="D42" s="176"/>
      <c r="E42" s="177"/>
      <c r="F42" s="186"/>
      <c r="G42" s="179"/>
      <c r="H42" s="177"/>
      <c r="I42" s="186"/>
      <c r="J42" s="186"/>
      <c r="K42" s="159"/>
      <c r="L42" s="159"/>
      <c r="M42" s="187"/>
      <c r="N42" s="187"/>
      <c r="O42" s="188"/>
      <c r="P42" s="177"/>
      <c r="Q42" s="177"/>
      <c r="R42" s="177"/>
    </row>
    <row r="43" spans="1:18" ht="33.75" customHeight="1" x14ac:dyDescent="0.2">
      <c r="A43" s="175">
        <v>27</v>
      </c>
      <c r="B43" s="175"/>
      <c r="C43" s="176"/>
      <c r="D43" s="176"/>
      <c r="E43" s="177"/>
      <c r="F43" s="186"/>
      <c r="G43" s="179"/>
      <c r="H43" s="177"/>
      <c r="I43" s="186"/>
      <c r="J43" s="186"/>
      <c r="K43" s="159"/>
      <c r="L43" s="159"/>
      <c r="M43" s="187"/>
      <c r="N43" s="187"/>
      <c r="O43" s="188"/>
      <c r="P43" s="177"/>
      <c r="Q43" s="177"/>
      <c r="R43" s="177"/>
    </row>
    <row r="44" spans="1:18" ht="33.75" customHeight="1" x14ac:dyDescent="0.2">
      <c r="A44" s="175">
        <v>28</v>
      </c>
      <c r="B44" s="175"/>
      <c r="C44" s="176"/>
      <c r="D44" s="176"/>
      <c r="E44" s="177"/>
      <c r="F44" s="186"/>
      <c r="G44" s="179"/>
      <c r="H44" s="177"/>
      <c r="I44" s="186"/>
      <c r="J44" s="186"/>
      <c r="K44" s="159"/>
      <c r="L44" s="159"/>
      <c r="M44" s="187"/>
      <c r="N44" s="187"/>
      <c r="O44" s="188"/>
      <c r="P44" s="177"/>
      <c r="Q44" s="177"/>
      <c r="R44" s="177"/>
    </row>
    <row r="45" spans="1:18" ht="33.75" customHeight="1" x14ac:dyDescent="0.2">
      <c r="A45" s="175">
        <v>29</v>
      </c>
      <c r="B45" s="175"/>
      <c r="C45" s="176"/>
      <c r="D45" s="176"/>
      <c r="E45" s="177"/>
      <c r="F45" s="186"/>
      <c r="G45" s="179"/>
      <c r="H45" s="177"/>
      <c r="I45" s="186"/>
      <c r="J45" s="186"/>
      <c r="K45" s="159"/>
      <c r="L45" s="159"/>
      <c r="M45" s="187"/>
      <c r="N45" s="187"/>
      <c r="O45" s="188"/>
      <c r="P45" s="177"/>
      <c r="Q45" s="177"/>
      <c r="R45" s="177"/>
    </row>
    <row r="46" spans="1:18" ht="33.75" customHeight="1" x14ac:dyDescent="0.2">
      <c r="A46" s="175">
        <v>30</v>
      </c>
      <c r="B46" s="175"/>
      <c r="C46" s="176"/>
      <c r="D46" s="176"/>
      <c r="E46" s="177"/>
      <c r="F46" s="186"/>
      <c r="G46" s="179"/>
      <c r="H46" s="177"/>
      <c r="I46" s="186"/>
      <c r="J46" s="186"/>
      <c r="K46" s="159"/>
      <c r="L46" s="159"/>
      <c r="M46" s="187"/>
      <c r="N46" s="187"/>
      <c r="O46" s="188"/>
      <c r="P46" s="177"/>
      <c r="Q46" s="177"/>
      <c r="R46" s="177"/>
    </row>
    <row r="47" spans="1:18" ht="33.75" customHeight="1" x14ac:dyDescent="0.2">
      <c r="A47" s="175">
        <v>31</v>
      </c>
      <c r="B47" s="175"/>
      <c r="C47" s="176"/>
      <c r="D47" s="176"/>
      <c r="E47" s="177"/>
      <c r="F47" s="186"/>
      <c r="G47" s="179"/>
      <c r="H47" s="177"/>
      <c r="I47" s="186"/>
      <c r="J47" s="186"/>
      <c r="K47" s="159"/>
      <c r="L47" s="159"/>
      <c r="M47" s="187"/>
      <c r="N47" s="187"/>
      <c r="O47" s="188"/>
      <c r="P47" s="177"/>
      <c r="Q47" s="177"/>
      <c r="R47" s="177"/>
    </row>
    <row r="48" spans="1:18" ht="33.75" customHeight="1" x14ac:dyDescent="0.2">
      <c r="A48" s="175">
        <v>32</v>
      </c>
      <c r="B48" s="175"/>
      <c r="C48" s="176"/>
      <c r="D48" s="176"/>
      <c r="E48" s="177"/>
      <c r="F48" s="186"/>
      <c r="G48" s="179"/>
      <c r="H48" s="177"/>
      <c r="I48" s="186"/>
      <c r="J48" s="186"/>
      <c r="K48" s="159"/>
      <c r="L48" s="159"/>
      <c r="M48" s="187"/>
      <c r="N48" s="187"/>
      <c r="O48" s="188"/>
      <c r="P48" s="177"/>
      <c r="Q48" s="177"/>
      <c r="R48" s="177"/>
    </row>
    <row r="49" spans="1:18" ht="33.75" customHeight="1" x14ac:dyDescent="0.2">
      <c r="A49" s="175">
        <v>33</v>
      </c>
      <c r="B49" s="175"/>
      <c r="C49" s="176"/>
      <c r="D49" s="176"/>
      <c r="E49" s="177"/>
      <c r="F49" s="186"/>
      <c r="G49" s="179"/>
      <c r="H49" s="177"/>
      <c r="I49" s="186"/>
      <c r="J49" s="186"/>
      <c r="K49" s="159"/>
      <c r="L49" s="159"/>
      <c r="M49" s="187"/>
      <c r="N49" s="187"/>
      <c r="O49" s="188"/>
      <c r="P49" s="177"/>
      <c r="Q49" s="177"/>
      <c r="R49" s="177"/>
    </row>
    <row r="50" spans="1:18" ht="33.75" customHeight="1" x14ac:dyDescent="0.2">
      <c r="A50" s="175">
        <v>34</v>
      </c>
      <c r="B50" s="175"/>
      <c r="C50" s="176"/>
      <c r="D50" s="176"/>
      <c r="E50" s="177"/>
      <c r="F50" s="186"/>
      <c r="G50" s="179"/>
      <c r="H50" s="177"/>
      <c r="I50" s="186"/>
      <c r="J50" s="186"/>
      <c r="K50" s="159"/>
      <c r="L50" s="159"/>
      <c r="M50" s="187"/>
      <c r="N50" s="187"/>
      <c r="O50" s="188"/>
      <c r="P50" s="177"/>
      <c r="Q50" s="177"/>
      <c r="R50" s="177"/>
    </row>
    <row r="51" spans="1:18" ht="33.75" customHeight="1" x14ac:dyDescent="0.2">
      <c r="A51" s="175">
        <v>35</v>
      </c>
      <c r="B51" s="175"/>
      <c r="C51" s="176"/>
      <c r="D51" s="176"/>
      <c r="E51" s="177"/>
      <c r="F51" s="186"/>
      <c r="G51" s="179"/>
      <c r="H51" s="177"/>
      <c r="I51" s="186"/>
      <c r="J51" s="186"/>
      <c r="K51" s="159"/>
      <c r="L51" s="159"/>
      <c r="M51" s="187"/>
      <c r="N51" s="187"/>
      <c r="O51" s="188"/>
      <c r="P51" s="177"/>
      <c r="Q51" s="177"/>
      <c r="R51" s="177"/>
    </row>
    <row r="52" spans="1:18" ht="33.75" customHeight="1" x14ac:dyDescent="0.2">
      <c r="A52" s="175">
        <v>36</v>
      </c>
      <c r="B52" s="175"/>
      <c r="C52" s="176"/>
      <c r="D52" s="176"/>
      <c r="E52" s="177"/>
      <c r="F52" s="186"/>
      <c r="G52" s="179"/>
      <c r="H52" s="177"/>
      <c r="I52" s="186"/>
      <c r="J52" s="186"/>
      <c r="K52" s="159"/>
      <c r="L52" s="159"/>
      <c r="M52" s="187"/>
      <c r="N52" s="187"/>
      <c r="O52" s="188"/>
      <c r="P52" s="177"/>
      <c r="Q52" s="177"/>
      <c r="R52" s="177"/>
    </row>
    <row r="53" spans="1:18" ht="33.75" customHeight="1" x14ac:dyDescent="0.2">
      <c r="A53" s="175">
        <v>37</v>
      </c>
      <c r="B53" s="175"/>
      <c r="C53" s="176"/>
      <c r="D53" s="176"/>
      <c r="E53" s="177"/>
      <c r="F53" s="186"/>
      <c r="G53" s="179"/>
      <c r="H53" s="177"/>
      <c r="I53" s="186"/>
      <c r="J53" s="186"/>
      <c r="K53" s="159"/>
      <c r="L53" s="159"/>
      <c r="M53" s="187"/>
      <c r="N53" s="187"/>
      <c r="O53" s="188"/>
      <c r="P53" s="177"/>
      <c r="Q53" s="177"/>
      <c r="R53" s="177"/>
    </row>
    <row r="54" spans="1:18" ht="33.75" customHeight="1" x14ac:dyDescent="0.2">
      <c r="A54" s="175">
        <v>38</v>
      </c>
      <c r="B54" s="175"/>
      <c r="C54" s="176"/>
      <c r="D54" s="176"/>
      <c r="E54" s="177"/>
      <c r="F54" s="186"/>
      <c r="G54" s="179"/>
      <c r="H54" s="177"/>
      <c r="I54" s="186"/>
      <c r="J54" s="186"/>
      <c r="K54" s="159"/>
      <c r="L54" s="159"/>
      <c r="M54" s="187"/>
      <c r="N54" s="187"/>
      <c r="O54" s="188"/>
      <c r="P54" s="177"/>
      <c r="Q54" s="177"/>
      <c r="R54" s="177"/>
    </row>
    <row r="55" spans="1:18" ht="33.75" customHeight="1" x14ac:dyDescent="0.2">
      <c r="A55" s="175">
        <v>39</v>
      </c>
      <c r="B55" s="175"/>
      <c r="C55" s="176"/>
      <c r="D55" s="176"/>
      <c r="E55" s="177"/>
      <c r="F55" s="186"/>
      <c r="G55" s="179"/>
      <c r="H55" s="177"/>
      <c r="I55" s="186"/>
      <c r="J55" s="186"/>
      <c r="K55" s="159"/>
      <c r="L55" s="159"/>
      <c r="M55" s="187"/>
      <c r="N55" s="187"/>
      <c r="O55" s="188"/>
      <c r="P55" s="177"/>
      <c r="Q55" s="177"/>
      <c r="R55" s="177"/>
    </row>
    <row r="56" spans="1:18" ht="33.75" customHeight="1" x14ac:dyDescent="0.2">
      <c r="A56" s="175">
        <v>40</v>
      </c>
      <c r="B56" s="175"/>
      <c r="C56" s="176"/>
      <c r="D56" s="176"/>
      <c r="E56" s="177"/>
      <c r="F56" s="186"/>
      <c r="G56" s="179"/>
      <c r="H56" s="177"/>
      <c r="I56" s="186"/>
      <c r="J56" s="186"/>
      <c r="K56" s="159"/>
      <c r="L56" s="159"/>
      <c r="M56" s="187"/>
      <c r="N56" s="187"/>
      <c r="O56" s="188"/>
      <c r="P56" s="177"/>
      <c r="Q56" s="177"/>
      <c r="R56" s="177"/>
    </row>
    <row r="57" spans="1:18" ht="33.75" customHeight="1" x14ac:dyDescent="0.2">
      <c r="A57" s="175">
        <v>41</v>
      </c>
      <c r="B57" s="175"/>
      <c r="C57" s="176"/>
      <c r="D57" s="176"/>
      <c r="E57" s="177"/>
      <c r="F57" s="186"/>
      <c r="G57" s="179"/>
      <c r="H57" s="177"/>
      <c r="I57" s="186"/>
      <c r="J57" s="186"/>
      <c r="K57" s="159"/>
      <c r="L57" s="159"/>
      <c r="M57" s="187"/>
      <c r="N57" s="187"/>
      <c r="O57" s="188"/>
      <c r="P57" s="177"/>
      <c r="Q57" s="177"/>
      <c r="R57" s="177"/>
    </row>
    <row r="58" spans="1:18" ht="33.75" customHeight="1" x14ac:dyDescent="0.2">
      <c r="A58" s="175">
        <v>42</v>
      </c>
      <c r="B58" s="175"/>
      <c r="C58" s="176"/>
      <c r="D58" s="176"/>
      <c r="E58" s="177"/>
      <c r="F58" s="186"/>
      <c r="G58" s="179"/>
      <c r="H58" s="177"/>
      <c r="I58" s="186"/>
      <c r="J58" s="186"/>
      <c r="K58" s="159"/>
      <c r="L58" s="159"/>
      <c r="M58" s="187"/>
      <c r="N58" s="187"/>
      <c r="O58" s="188"/>
      <c r="P58" s="177"/>
      <c r="Q58" s="177"/>
      <c r="R58" s="177"/>
    </row>
    <row r="59" spans="1:18" ht="33.75" customHeight="1" x14ac:dyDescent="0.2">
      <c r="A59" s="175">
        <v>43</v>
      </c>
      <c r="B59" s="175"/>
      <c r="C59" s="176"/>
      <c r="D59" s="176"/>
      <c r="E59" s="177"/>
      <c r="F59" s="186"/>
      <c r="G59" s="179"/>
      <c r="H59" s="177"/>
      <c r="I59" s="186"/>
      <c r="J59" s="186"/>
      <c r="K59" s="159"/>
      <c r="L59" s="159"/>
      <c r="M59" s="187"/>
      <c r="N59" s="187"/>
      <c r="O59" s="188"/>
      <c r="P59" s="177"/>
      <c r="Q59" s="177"/>
      <c r="R59" s="177"/>
    </row>
    <row r="60" spans="1:18" ht="33.75" customHeight="1" x14ac:dyDescent="0.2">
      <c r="A60" s="175">
        <v>44</v>
      </c>
      <c r="B60" s="175"/>
      <c r="C60" s="176"/>
      <c r="D60" s="176"/>
      <c r="E60" s="177"/>
      <c r="F60" s="186"/>
      <c r="G60" s="179"/>
      <c r="H60" s="177"/>
      <c r="I60" s="186"/>
      <c r="J60" s="186"/>
      <c r="K60" s="159"/>
      <c r="L60" s="159"/>
      <c r="M60" s="187"/>
      <c r="N60" s="187"/>
      <c r="O60" s="188"/>
      <c r="P60" s="177"/>
      <c r="Q60" s="177"/>
      <c r="R60" s="177"/>
    </row>
    <row r="61" spans="1:18" ht="33.75" customHeight="1" x14ac:dyDescent="0.2">
      <c r="A61" s="175">
        <v>45</v>
      </c>
      <c r="B61" s="175"/>
      <c r="C61" s="176"/>
      <c r="D61" s="176"/>
      <c r="E61" s="177"/>
      <c r="F61" s="186"/>
      <c r="G61" s="179"/>
      <c r="H61" s="177"/>
      <c r="I61" s="186"/>
      <c r="J61" s="186"/>
      <c r="K61" s="159"/>
      <c r="L61" s="159"/>
      <c r="M61" s="187"/>
      <c r="N61" s="187"/>
      <c r="O61" s="188"/>
      <c r="P61" s="177"/>
      <c r="Q61" s="177"/>
      <c r="R61" s="177"/>
    </row>
    <row r="62" spans="1:18" ht="33.75" customHeight="1" x14ac:dyDescent="0.2">
      <c r="A62" s="175">
        <v>46</v>
      </c>
      <c r="B62" s="175"/>
      <c r="C62" s="176"/>
      <c r="D62" s="176"/>
      <c r="E62" s="177"/>
      <c r="F62" s="186"/>
      <c r="G62" s="179"/>
      <c r="H62" s="177"/>
      <c r="I62" s="186"/>
      <c r="J62" s="186"/>
      <c r="K62" s="159"/>
      <c r="L62" s="159"/>
      <c r="M62" s="187"/>
      <c r="N62" s="187"/>
      <c r="O62" s="188"/>
      <c r="P62" s="177"/>
      <c r="Q62" s="177"/>
      <c r="R62" s="177"/>
    </row>
    <row r="63" spans="1:18" ht="33.75" customHeight="1" x14ac:dyDescent="0.2">
      <c r="A63" s="175">
        <v>47</v>
      </c>
      <c r="B63" s="175"/>
      <c r="C63" s="176"/>
      <c r="D63" s="176"/>
      <c r="E63" s="177"/>
      <c r="F63" s="186"/>
      <c r="G63" s="179"/>
      <c r="H63" s="177"/>
      <c r="I63" s="186"/>
      <c r="J63" s="186"/>
      <c r="K63" s="159"/>
      <c r="L63" s="159"/>
      <c r="M63" s="187"/>
      <c r="N63" s="187"/>
      <c r="O63" s="188"/>
      <c r="P63" s="177"/>
      <c r="Q63" s="177"/>
      <c r="R63" s="177"/>
    </row>
    <row r="64" spans="1:18" ht="33.75" customHeight="1" x14ac:dyDescent="0.2">
      <c r="A64" s="175">
        <v>48</v>
      </c>
      <c r="B64" s="175"/>
      <c r="C64" s="176"/>
      <c r="D64" s="176"/>
      <c r="E64" s="177"/>
      <c r="F64" s="186"/>
      <c r="G64" s="179"/>
      <c r="H64" s="177"/>
      <c r="I64" s="186"/>
      <c r="J64" s="186"/>
      <c r="K64" s="159"/>
      <c r="L64" s="159"/>
      <c r="M64" s="187"/>
      <c r="N64" s="187"/>
      <c r="O64" s="188"/>
      <c r="P64" s="177"/>
      <c r="Q64" s="177"/>
      <c r="R64" s="177"/>
    </row>
    <row r="65" spans="1:18" ht="33.75" customHeight="1" x14ac:dyDescent="0.2">
      <c r="A65" s="175">
        <v>49</v>
      </c>
      <c r="B65" s="175"/>
      <c r="C65" s="176"/>
      <c r="D65" s="176"/>
      <c r="E65" s="177"/>
      <c r="F65" s="186"/>
      <c r="G65" s="179"/>
      <c r="H65" s="177"/>
      <c r="I65" s="186"/>
      <c r="J65" s="186"/>
      <c r="K65" s="159"/>
      <c r="L65" s="159"/>
      <c r="M65" s="187"/>
      <c r="N65" s="187"/>
      <c r="O65" s="188"/>
      <c r="P65" s="177"/>
      <c r="Q65" s="177"/>
      <c r="R65" s="177"/>
    </row>
    <row r="66" spans="1:18" ht="33.75" customHeight="1" x14ac:dyDescent="0.2">
      <c r="A66" s="175">
        <v>50</v>
      </c>
      <c r="B66" s="175"/>
      <c r="C66" s="176"/>
      <c r="D66" s="176"/>
      <c r="E66" s="177"/>
      <c r="F66" s="186"/>
      <c r="G66" s="179"/>
      <c r="H66" s="177"/>
      <c r="I66" s="186"/>
      <c r="J66" s="186"/>
      <c r="K66" s="159"/>
      <c r="L66" s="159"/>
      <c r="M66" s="187"/>
      <c r="N66" s="187"/>
      <c r="O66" s="188"/>
      <c r="P66" s="177"/>
      <c r="Q66" s="177"/>
      <c r="R66" s="177"/>
    </row>
    <row r="67" spans="1:18" ht="33.75" customHeight="1" x14ac:dyDescent="0.2">
      <c r="A67" s="175">
        <v>51</v>
      </c>
      <c r="B67" s="175"/>
      <c r="C67" s="176"/>
      <c r="D67" s="176"/>
      <c r="E67" s="177"/>
      <c r="F67" s="186"/>
      <c r="G67" s="179"/>
      <c r="H67" s="177"/>
      <c r="I67" s="186"/>
      <c r="J67" s="186"/>
      <c r="K67" s="159"/>
      <c r="L67" s="159"/>
      <c r="M67" s="187"/>
      <c r="N67" s="187"/>
      <c r="O67" s="188"/>
      <c r="P67" s="177"/>
      <c r="Q67" s="177"/>
      <c r="R67" s="177"/>
    </row>
    <row r="68" spans="1:18" ht="33.75" customHeight="1" x14ac:dyDescent="0.2">
      <c r="A68" s="175">
        <v>52</v>
      </c>
      <c r="B68" s="175"/>
      <c r="C68" s="176"/>
      <c r="D68" s="176"/>
      <c r="E68" s="177"/>
      <c r="F68" s="186"/>
      <c r="G68" s="179"/>
      <c r="H68" s="177"/>
      <c r="I68" s="186"/>
      <c r="J68" s="186"/>
      <c r="K68" s="159"/>
      <c r="L68" s="159"/>
      <c r="M68" s="187"/>
      <c r="N68" s="187"/>
      <c r="O68" s="188"/>
      <c r="P68" s="177"/>
      <c r="Q68" s="177"/>
      <c r="R68" s="177"/>
    </row>
    <row r="69" spans="1:18" ht="33.75" customHeight="1" x14ac:dyDescent="0.2">
      <c r="A69" s="175">
        <v>53</v>
      </c>
      <c r="B69" s="175"/>
      <c r="C69" s="176"/>
      <c r="D69" s="176"/>
      <c r="E69" s="177"/>
      <c r="F69" s="186"/>
      <c r="G69" s="179"/>
      <c r="H69" s="177"/>
      <c r="I69" s="186"/>
      <c r="J69" s="186"/>
      <c r="K69" s="159"/>
      <c r="L69" s="159"/>
      <c r="M69" s="187"/>
      <c r="N69" s="187"/>
      <c r="O69" s="188"/>
      <c r="P69" s="177"/>
      <c r="Q69" s="177"/>
      <c r="R69" s="177"/>
    </row>
    <row r="70" spans="1:18" ht="33.75" customHeight="1" x14ac:dyDescent="0.2">
      <c r="A70" s="175">
        <v>54</v>
      </c>
      <c r="B70" s="175"/>
      <c r="C70" s="176"/>
      <c r="D70" s="176"/>
      <c r="E70" s="177"/>
      <c r="F70" s="186"/>
      <c r="G70" s="179"/>
      <c r="H70" s="177"/>
      <c r="I70" s="186"/>
      <c r="J70" s="186"/>
      <c r="K70" s="159"/>
      <c r="L70" s="159"/>
      <c r="M70" s="187"/>
      <c r="N70" s="187"/>
      <c r="O70" s="188"/>
      <c r="P70" s="177"/>
      <c r="Q70" s="177"/>
      <c r="R70" s="177"/>
    </row>
    <row r="71" spans="1:18" ht="33.75" customHeight="1" x14ac:dyDescent="0.2">
      <c r="A71" s="175">
        <v>55</v>
      </c>
      <c r="B71" s="175"/>
      <c r="C71" s="176"/>
      <c r="D71" s="176"/>
      <c r="E71" s="177"/>
      <c r="F71" s="186"/>
      <c r="G71" s="179"/>
      <c r="H71" s="177"/>
      <c r="I71" s="186"/>
      <c r="J71" s="186"/>
      <c r="K71" s="159"/>
      <c r="L71" s="159"/>
      <c r="M71" s="187"/>
      <c r="N71" s="187"/>
      <c r="O71" s="188"/>
      <c r="P71" s="177"/>
      <c r="Q71" s="177"/>
      <c r="R71" s="177"/>
    </row>
    <row r="72" spans="1:18" ht="33.75" customHeight="1" x14ac:dyDescent="0.2">
      <c r="A72" s="175">
        <v>56</v>
      </c>
      <c r="B72" s="175"/>
      <c r="C72" s="176"/>
      <c r="D72" s="176"/>
      <c r="E72" s="177"/>
      <c r="F72" s="186"/>
      <c r="G72" s="179"/>
      <c r="H72" s="177"/>
      <c r="I72" s="186"/>
      <c r="J72" s="186"/>
      <c r="K72" s="159"/>
      <c r="L72" s="159"/>
      <c r="M72" s="187"/>
      <c r="N72" s="187"/>
      <c r="O72" s="188"/>
      <c r="P72" s="177"/>
      <c r="Q72" s="177"/>
      <c r="R72" s="177"/>
    </row>
    <row r="73" spans="1:18" ht="33.75" customHeight="1" x14ac:dyDescent="0.2">
      <c r="A73" s="175">
        <v>57</v>
      </c>
      <c r="B73" s="175"/>
      <c r="C73" s="176"/>
      <c r="D73" s="176"/>
      <c r="E73" s="177"/>
      <c r="F73" s="186"/>
      <c r="G73" s="179"/>
      <c r="H73" s="177"/>
      <c r="I73" s="186"/>
      <c r="J73" s="186"/>
      <c r="K73" s="159"/>
      <c r="L73" s="159"/>
      <c r="M73" s="187"/>
      <c r="N73" s="187"/>
      <c r="O73" s="188"/>
      <c r="P73" s="177"/>
      <c r="Q73" s="177"/>
      <c r="R73" s="177"/>
    </row>
    <row r="74" spans="1:18" ht="33.75" customHeight="1" x14ac:dyDescent="0.2">
      <c r="A74" s="175">
        <v>58</v>
      </c>
      <c r="B74" s="175"/>
      <c r="C74" s="176"/>
      <c r="D74" s="176"/>
      <c r="E74" s="177"/>
      <c r="F74" s="186"/>
      <c r="G74" s="179"/>
      <c r="H74" s="177"/>
      <c r="I74" s="186"/>
      <c r="J74" s="186"/>
      <c r="K74" s="159"/>
      <c r="L74" s="159"/>
      <c r="M74" s="187"/>
      <c r="N74" s="187"/>
      <c r="O74" s="188"/>
      <c r="P74" s="177"/>
      <c r="Q74" s="177"/>
      <c r="R74" s="177"/>
    </row>
    <row r="75" spans="1:18" ht="33.75" customHeight="1" x14ac:dyDescent="0.2">
      <c r="A75" s="175">
        <v>59</v>
      </c>
      <c r="B75" s="175"/>
      <c r="C75" s="176"/>
      <c r="D75" s="176"/>
      <c r="E75" s="177"/>
      <c r="F75" s="186"/>
      <c r="G75" s="179"/>
      <c r="H75" s="177"/>
      <c r="I75" s="186"/>
      <c r="J75" s="186"/>
      <c r="K75" s="159"/>
      <c r="L75" s="159"/>
      <c r="M75" s="187"/>
      <c r="N75" s="187"/>
      <c r="O75" s="188"/>
      <c r="P75" s="177"/>
      <c r="Q75" s="177"/>
      <c r="R75" s="177"/>
    </row>
    <row r="76" spans="1:18" ht="33.75" customHeight="1" x14ac:dyDescent="0.2">
      <c r="A76" s="175">
        <v>60</v>
      </c>
      <c r="B76" s="175"/>
      <c r="C76" s="176"/>
      <c r="D76" s="176"/>
      <c r="E76" s="177"/>
      <c r="F76" s="186"/>
      <c r="G76" s="179"/>
      <c r="H76" s="177"/>
      <c r="I76" s="186"/>
      <c r="J76" s="186"/>
      <c r="K76" s="159"/>
      <c r="L76" s="159"/>
      <c r="M76" s="187"/>
      <c r="N76" s="187"/>
      <c r="O76" s="188"/>
      <c r="P76" s="177"/>
      <c r="Q76" s="177"/>
      <c r="R76" s="177"/>
    </row>
    <row r="77" spans="1:18" ht="33.75" customHeight="1" x14ac:dyDescent="0.2">
      <c r="A77" s="175">
        <v>61</v>
      </c>
      <c r="B77" s="175"/>
      <c r="C77" s="176"/>
      <c r="D77" s="176"/>
      <c r="E77" s="177"/>
      <c r="F77" s="186"/>
      <c r="G77" s="179"/>
      <c r="H77" s="177"/>
      <c r="I77" s="186"/>
      <c r="J77" s="186"/>
      <c r="K77" s="159"/>
      <c r="L77" s="159"/>
      <c r="M77" s="187"/>
      <c r="N77" s="187"/>
      <c r="O77" s="188"/>
      <c r="P77" s="177"/>
      <c r="Q77" s="177"/>
      <c r="R77" s="177"/>
    </row>
    <row r="78" spans="1:18" ht="33.75" customHeight="1" x14ac:dyDescent="0.2">
      <c r="A78" s="175">
        <v>62</v>
      </c>
      <c r="B78" s="175"/>
      <c r="C78" s="176"/>
      <c r="D78" s="176"/>
      <c r="E78" s="177"/>
      <c r="F78" s="186"/>
      <c r="G78" s="179"/>
      <c r="H78" s="177"/>
      <c r="I78" s="186"/>
      <c r="J78" s="186"/>
      <c r="K78" s="159"/>
      <c r="L78" s="159"/>
      <c r="M78" s="187"/>
      <c r="N78" s="187"/>
      <c r="O78" s="188"/>
      <c r="P78" s="177"/>
      <c r="Q78" s="177"/>
      <c r="R78" s="177"/>
    </row>
    <row r="79" spans="1:18" ht="33.75" customHeight="1" x14ac:dyDescent="0.2">
      <c r="A79" s="175">
        <v>63</v>
      </c>
      <c r="B79" s="175"/>
      <c r="C79" s="176"/>
      <c r="D79" s="176"/>
      <c r="E79" s="177"/>
      <c r="F79" s="186"/>
      <c r="G79" s="179"/>
      <c r="H79" s="177"/>
      <c r="I79" s="186"/>
      <c r="J79" s="186"/>
      <c r="K79" s="159"/>
      <c r="L79" s="159"/>
      <c r="M79" s="187"/>
      <c r="N79" s="187"/>
      <c r="O79" s="188"/>
      <c r="P79" s="177"/>
      <c r="Q79" s="177"/>
      <c r="R79" s="177"/>
    </row>
    <row r="80" spans="1:18" ht="33.75" customHeight="1" x14ac:dyDescent="0.2">
      <c r="A80" s="175">
        <v>64</v>
      </c>
      <c r="B80" s="175"/>
      <c r="C80" s="176"/>
      <c r="D80" s="176"/>
      <c r="E80" s="177"/>
      <c r="F80" s="186"/>
      <c r="G80" s="179"/>
      <c r="H80" s="177"/>
      <c r="I80" s="186"/>
      <c r="J80" s="186"/>
      <c r="K80" s="159"/>
      <c r="L80" s="159"/>
      <c r="M80" s="187"/>
      <c r="N80" s="187"/>
      <c r="O80" s="188"/>
      <c r="P80" s="177"/>
      <c r="Q80" s="177"/>
      <c r="R80" s="177"/>
    </row>
    <row r="81" spans="1:18" ht="33.75" customHeight="1" x14ac:dyDescent="0.2">
      <c r="A81" s="175">
        <v>65</v>
      </c>
      <c r="B81" s="175"/>
      <c r="C81" s="176"/>
      <c r="D81" s="176"/>
      <c r="E81" s="177"/>
      <c r="F81" s="186"/>
      <c r="G81" s="179"/>
      <c r="H81" s="177"/>
      <c r="I81" s="186"/>
      <c r="J81" s="186"/>
      <c r="K81" s="159"/>
      <c r="L81" s="159"/>
      <c r="M81" s="187"/>
      <c r="N81" s="187"/>
      <c r="O81" s="188"/>
      <c r="P81" s="177"/>
      <c r="Q81" s="177"/>
      <c r="R81" s="177"/>
    </row>
    <row r="82" spans="1:18" ht="33.75" customHeight="1" x14ac:dyDescent="0.2">
      <c r="A82" s="175">
        <v>66</v>
      </c>
      <c r="B82" s="175"/>
      <c r="C82" s="176"/>
      <c r="D82" s="176"/>
      <c r="E82" s="177"/>
      <c r="F82" s="186"/>
      <c r="G82" s="179"/>
      <c r="H82" s="177"/>
      <c r="I82" s="186"/>
      <c r="J82" s="186"/>
      <c r="K82" s="159"/>
      <c r="L82" s="159"/>
      <c r="M82" s="187"/>
      <c r="N82" s="187"/>
      <c r="O82" s="188"/>
      <c r="P82" s="177"/>
      <c r="Q82" s="177"/>
      <c r="R82" s="177"/>
    </row>
    <row r="83" spans="1:18" ht="33.75" customHeight="1" x14ac:dyDescent="0.2">
      <c r="A83" s="175">
        <v>67</v>
      </c>
      <c r="B83" s="175"/>
      <c r="C83" s="176"/>
      <c r="D83" s="176"/>
      <c r="E83" s="177"/>
      <c r="F83" s="186"/>
      <c r="G83" s="179"/>
      <c r="H83" s="177"/>
      <c r="I83" s="186"/>
      <c r="J83" s="186"/>
      <c r="K83" s="159"/>
      <c r="L83" s="159"/>
      <c r="M83" s="187"/>
      <c r="N83" s="187"/>
      <c r="O83" s="188"/>
      <c r="P83" s="177"/>
      <c r="Q83" s="177"/>
      <c r="R83" s="177"/>
    </row>
    <row r="84" spans="1:18" ht="33.75" customHeight="1" x14ac:dyDescent="0.2">
      <c r="A84" s="175">
        <v>68</v>
      </c>
      <c r="B84" s="175"/>
      <c r="C84" s="176"/>
      <c r="D84" s="176"/>
      <c r="E84" s="177"/>
      <c r="F84" s="186"/>
      <c r="G84" s="179"/>
      <c r="H84" s="177"/>
      <c r="I84" s="186"/>
      <c r="J84" s="186"/>
      <c r="K84" s="159"/>
      <c r="L84" s="159"/>
      <c r="M84" s="187"/>
      <c r="N84" s="187"/>
      <c r="O84" s="188"/>
      <c r="P84" s="177"/>
      <c r="Q84" s="177"/>
      <c r="R84" s="177"/>
    </row>
    <row r="85" spans="1:18" ht="33.75" customHeight="1" x14ac:dyDescent="0.2">
      <c r="A85" s="175">
        <v>69</v>
      </c>
      <c r="B85" s="175"/>
      <c r="C85" s="176"/>
      <c r="D85" s="176"/>
      <c r="E85" s="177"/>
      <c r="F85" s="186"/>
      <c r="G85" s="179"/>
      <c r="H85" s="177"/>
      <c r="I85" s="186"/>
      <c r="J85" s="186"/>
      <c r="K85" s="159"/>
      <c r="L85" s="159"/>
      <c r="M85" s="187"/>
      <c r="N85" s="187"/>
      <c r="O85" s="188"/>
      <c r="P85" s="177"/>
      <c r="Q85" s="177"/>
      <c r="R85" s="177"/>
    </row>
    <row r="86" spans="1:18" ht="33.75" customHeight="1" x14ac:dyDescent="0.2">
      <c r="A86" s="175">
        <v>70</v>
      </c>
      <c r="B86" s="175"/>
      <c r="C86" s="176"/>
      <c r="D86" s="176"/>
      <c r="E86" s="177"/>
      <c r="F86" s="186"/>
      <c r="G86" s="179"/>
      <c r="H86" s="177"/>
      <c r="I86" s="186"/>
      <c r="J86" s="186"/>
      <c r="K86" s="159"/>
      <c r="L86" s="159"/>
      <c r="M86" s="187"/>
      <c r="N86" s="187"/>
      <c r="O86" s="188"/>
      <c r="P86" s="177"/>
      <c r="Q86" s="177"/>
      <c r="R86" s="177"/>
    </row>
    <row r="87" spans="1:18" ht="33.75" customHeight="1" x14ac:dyDescent="0.2">
      <c r="A87" s="175">
        <v>71</v>
      </c>
      <c r="B87" s="175"/>
      <c r="C87" s="176"/>
      <c r="D87" s="176"/>
      <c r="E87" s="177"/>
      <c r="F87" s="186"/>
      <c r="G87" s="179"/>
      <c r="H87" s="177"/>
      <c r="I87" s="186"/>
      <c r="J87" s="186"/>
      <c r="K87" s="159"/>
      <c r="L87" s="159"/>
      <c r="M87" s="187"/>
      <c r="N87" s="187"/>
      <c r="O87" s="188"/>
      <c r="P87" s="177"/>
      <c r="Q87" s="177"/>
      <c r="R87" s="177"/>
    </row>
    <row r="88" spans="1:18" ht="33.75" customHeight="1" x14ac:dyDescent="0.2">
      <c r="A88" s="175">
        <v>72</v>
      </c>
      <c r="B88" s="175"/>
      <c r="C88" s="176"/>
      <c r="D88" s="176"/>
      <c r="E88" s="177"/>
      <c r="F88" s="186"/>
      <c r="G88" s="179"/>
      <c r="H88" s="177"/>
      <c r="I88" s="186"/>
      <c r="J88" s="186"/>
      <c r="K88" s="159"/>
      <c r="L88" s="159"/>
      <c r="M88" s="187"/>
      <c r="N88" s="187"/>
      <c r="O88" s="188"/>
      <c r="P88" s="177"/>
      <c r="Q88" s="177"/>
      <c r="R88" s="177"/>
    </row>
    <row r="89" spans="1:18" ht="33.75" customHeight="1" x14ac:dyDescent="0.2">
      <c r="A89" s="175">
        <v>73</v>
      </c>
      <c r="B89" s="175"/>
      <c r="C89" s="176"/>
      <c r="D89" s="176"/>
      <c r="E89" s="177"/>
      <c r="F89" s="186"/>
      <c r="G89" s="179"/>
      <c r="H89" s="177"/>
      <c r="I89" s="186"/>
      <c r="J89" s="186"/>
      <c r="K89" s="159"/>
      <c r="L89" s="159"/>
      <c r="M89" s="187"/>
      <c r="N89" s="187"/>
      <c r="O89" s="188"/>
      <c r="P89" s="177"/>
      <c r="Q89" s="177"/>
      <c r="R89" s="177"/>
    </row>
    <row r="90" spans="1:18" ht="33.75" customHeight="1" x14ac:dyDescent="0.2">
      <c r="A90" s="175">
        <v>74</v>
      </c>
      <c r="B90" s="175"/>
      <c r="C90" s="176"/>
      <c r="D90" s="176"/>
      <c r="E90" s="177"/>
      <c r="F90" s="186"/>
      <c r="G90" s="179"/>
      <c r="H90" s="177"/>
      <c r="I90" s="186"/>
      <c r="J90" s="186"/>
      <c r="K90" s="159"/>
      <c r="L90" s="159"/>
      <c r="M90" s="187"/>
      <c r="N90" s="187"/>
      <c r="O90" s="188"/>
      <c r="P90" s="177"/>
      <c r="Q90" s="177"/>
      <c r="R90" s="177"/>
    </row>
    <row r="91" spans="1:18" ht="33.75" customHeight="1" x14ac:dyDescent="0.2">
      <c r="A91" s="175">
        <v>75</v>
      </c>
      <c r="B91" s="175"/>
      <c r="C91" s="176"/>
      <c r="D91" s="176"/>
      <c r="E91" s="177"/>
      <c r="F91" s="186"/>
      <c r="G91" s="179"/>
      <c r="H91" s="177"/>
      <c r="I91" s="186"/>
      <c r="J91" s="186"/>
      <c r="K91" s="159"/>
      <c r="L91" s="159"/>
      <c r="M91" s="187"/>
      <c r="N91" s="187"/>
      <c r="O91" s="188"/>
      <c r="P91" s="177"/>
      <c r="Q91" s="177"/>
      <c r="R91" s="177"/>
    </row>
    <row r="92" spans="1:18" ht="33.75" customHeight="1" x14ac:dyDescent="0.2">
      <c r="A92" s="175">
        <v>76</v>
      </c>
      <c r="B92" s="175"/>
      <c r="C92" s="176"/>
      <c r="D92" s="176"/>
      <c r="E92" s="177"/>
      <c r="F92" s="186"/>
      <c r="G92" s="179"/>
      <c r="H92" s="177"/>
      <c r="I92" s="186"/>
      <c r="J92" s="186"/>
      <c r="K92" s="159"/>
      <c r="L92" s="159"/>
      <c r="M92" s="187"/>
      <c r="N92" s="187"/>
      <c r="O92" s="188"/>
      <c r="P92" s="177"/>
      <c r="Q92" s="177"/>
      <c r="R92" s="177"/>
    </row>
    <row r="93" spans="1:18" ht="33.75" customHeight="1" x14ac:dyDescent="0.2">
      <c r="A93" s="175">
        <v>77</v>
      </c>
      <c r="B93" s="175"/>
      <c r="C93" s="176"/>
      <c r="D93" s="176"/>
      <c r="E93" s="177"/>
      <c r="F93" s="186"/>
      <c r="G93" s="179"/>
      <c r="H93" s="177"/>
      <c r="I93" s="186"/>
      <c r="J93" s="186"/>
      <c r="K93" s="159"/>
      <c r="L93" s="159"/>
      <c r="M93" s="187"/>
      <c r="N93" s="187"/>
      <c r="O93" s="188"/>
      <c r="P93" s="177"/>
      <c r="Q93" s="177"/>
      <c r="R93" s="177"/>
    </row>
    <row r="94" spans="1:18" ht="33.75" customHeight="1" x14ac:dyDescent="0.2">
      <c r="A94" s="175">
        <v>78</v>
      </c>
      <c r="B94" s="175"/>
      <c r="C94" s="176"/>
      <c r="D94" s="176"/>
      <c r="E94" s="177"/>
      <c r="F94" s="186"/>
      <c r="G94" s="179"/>
      <c r="H94" s="177"/>
      <c r="I94" s="186"/>
      <c r="J94" s="186"/>
      <c r="K94" s="159"/>
      <c r="L94" s="159"/>
      <c r="M94" s="187"/>
      <c r="N94" s="187"/>
      <c r="O94" s="188"/>
      <c r="P94" s="177"/>
      <c r="Q94" s="177"/>
      <c r="R94" s="177"/>
    </row>
    <row r="95" spans="1:18" ht="33.75" customHeight="1" x14ac:dyDescent="0.2">
      <c r="A95" s="175">
        <v>79</v>
      </c>
      <c r="B95" s="175"/>
      <c r="C95" s="176"/>
      <c r="D95" s="176"/>
      <c r="E95" s="177"/>
      <c r="F95" s="186"/>
      <c r="G95" s="179"/>
      <c r="H95" s="177"/>
      <c r="I95" s="186"/>
      <c r="J95" s="186"/>
      <c r="K95" s="159"/>
      <c r="L95" s="159"/>
      <c r="M95" s="187"/>
      <c r="N95" s="187"/>
      <c r="O95" s="188"/>
      <c r="P95" s="177"/>
      <c r="Q95" s="177"/>
      <c r="R95" s="177"/>
    </row>
    <row r="96" spans="1:18" ht="33.75" customHeight="1" x14ac:dyDescent="0.2">
      <c r="A96" s="175">
        <v>80</v>
      </c>
      <c r="B96" s="175"/>
      <c r="C96" s="176"/>
      <c r="D96" s="176"/>
      <c r="E96" s="177"/>
      <c r="F96" s="186"/>
      <c r="G96" s="179"/>
      <c r="H96" s="177"/>
      <c r="I96" s="186"/>
      <c r="J96" s="186"/>
      <c r="K96" s="159"/>
      <c r="L96" s="159"/>
      <c r="M96" s="187"/>
      <c r="N96" s="187"/>
      <c r="O96" s="188"/>
      <c r="P96" s="177"/>
      <c r="Q96" s="177"/>
      <c r="R96" s="177"/>
    </row>
    <row r="97" spans="1:18" ht="33.75" customHeight="1" x14ac:dyDescent="0.2">
      <c r="A97" s="175">
        <v>81</v>
      </c>
      <c r="B97" s="175"/>
      <c r="C97" s="176"/>
      <c r="D97" s="176"/>
      <c r="E97" s="177"/>
      <c r="F97" s="186"/>
      <c r="G97" s="179"/>
      <c r="H97" s="177"/>
      <c r="I97" s="186"/>
      <c r="J97" s="186"/>
      <c r="K97" s="159"/>
      <c r="L97" s="159"/>
      <c r="M97" s="187"/>
      <c r="N97" s="187"/>
      <c r="O97" s="188"/>
      <c r="P97" s="177"/>
      <c r="Q97" s="177"/>
      <c r="R97" s="177"/>
    </row>
    <row r="98" spans="1:18" ht="33.75" customHeight="1" x14ac:dyDescent="0.2">
      <c r="A98" s="175">
        <v>82</v>
      </c>
      <c r="B98" s="175"/>
      <c r="C98" s="176"/>
      <c r="D98" s="176"/>
      <c r="E98" s="177"/>
      <c r="F98" s="186"/>
      <c r="G98" s="179"/>
      <c r="H98" s="177"/>
      <c r="I98" s="186"/>
      <c r="J98" s="186"/>
      <c r="K98" s="159"/>
      <c r="L98" s="159"/>
      <c r="M98" s="187"/>
      <c r="N98" s="187"/>
      <c r="O98" s="188"/>
      <c r="P98" s="177"/>
      <c r="Q98" s="177"/>
      <c r="R98" s="177"/>
    </row>
    <row r="99" spans="1:18" ht="33.75" customHeight="1" x14ac:dyDescent="0.2">
      <c r="A99" s="175">
        <v>83</v>
      </c>
      <c r="B99" s="175"/>
      <c r="C99" s="176"/>
      <c r="D99" s="176"/>
      <c r="E99" s="177"/>
      <c r="F99" s="186"/>
      <c r="G99" s="179"/>
      <c r="H99" s="177"/>
      <c r="I99" s="186"/>
      <c r="J99" s="186"/>
      <c r="K99" s="159"/>
      <c r="L99" s="159"/>
      <c r="M99" s="187"/>
      <c r="N99" s="187"/>
      <c r="O99" s="188"/>
      <c r="P99" s="177"/>
      <c r="Q99" s="177"/>
      <c r="R99" s="177"/>
    </row>
    <row r="100" spans="1:18" ht="33.75" customHeight="1" x14ac:dyDescent="0.2">
      <c r="A100" s="175">
        <v>84</v>
      </c>
      <c r="B100" s="175"/>
      <c r="C100" s="176"/>
      <c r="D100" s="176"/>
      <c r="E100" s="177"/>
      <c r="F100" s="186"/>
      <c r="G100" s="179"/>
      <c r="H100" s="177"/>
      <c r="I100" s="186"/>
      <c r="J100" s="186"/>
      <c r="K100" s="159"/>
      <c r="L100" s="159"/>
      <c r="M100" s="187"/>
      <c r="N100" s="187"/>
      <c r="O100" s="188"/>
      <c r="P100" s="177"/>
      <c r="Q100" s="177"/>
      <c r="R100" s="177"/>
    </row>
    <row r="101" spans="1:18" ht="33.75" customHeight="1" x14ac:dyDescent="0.2">
      <c r="A101" s="175">
        <v>85</v>
      </c>
      <c r="B101" s="175"/>
      <c r="C101" s="176"/>
      <c r="D101" s="176"/>
      <c r="E101" s="177"/>
      <c r="F101" s="186"/>
      <c r="G101" s="179"/>
      <c r="H101" s="177"/>
      <c r="I101" s="186"/>
      <c r="J101" s="186"/>
      <c r="K101" s="159"/>
      <c r="L101" s="159"/>
      <c r="M101" s="187"/>
      <c r="N101" s="187"/>
      <c r="O101" s="188"/>
      <c r="P101" s="177"/>
      <c r="Q101" s="177"/>
      <c r="R101" s="177"/>
    </row>
    <row r="102" spans="1:18" ht="33.75" customHeight="1" x14ac:dyDescent="0.2">
      <c r="A102" s="175">
        <v>86</v>
      </c>
      <c r="B102" s="175"/>
      <c r="C102" s="176"/>
      <c r="D102" s="176"/>
      <c r="E102" s="177"/>
      <c r="F102" s="186"/>
      <c r="G102" s="179"/>
      <c r="H102" s="177"/>
      <c r="I102" s="186"/>
      <c r="J102" s="186"/>
      <c r="K102" s="159"/>
      <c r="L102" s="159"/>
      <c r="M102" s="187"/>
      <c r="N102" s="187"/>
      <c r="O102" s="188"/>
      <c r="P102" s="177"/>
      <c r="Q102" s="177"/>
      <c r="R102" s="177"/>
    </row>
    <row r="103" spans="1:18" ht="33.75" customHeight="1" x14ac:dyDescent="0.2">
      <c r="A103" s="175">
        <v>87</v>
      </c>
      <c r="B103" s="175"/>
      <c r="C103" s="176"/>
      <c r="D103" s="176"/>
      <c r="E103" s="177"/>
      <c r="F103" s="186"/>
      <c r="G103" s="179"/>
      <c r="H103" s="177"/>
      <c r="I103" s="186"/>
      <c r="J103" s="186"/>
      <c r="K103" s="159"/>
      <c r="L103" s="159"/>
      <c r="M103" s="187"/>
      <c r="N103" s="187"/>
      <c r="O103" s="188"/>
      <c r="P103" s="177"/>
      <c r="Q103" s="177"/>
      <c r="R103" s="177"/>
    </row>
    <row r="104" spans="1:18" ht="33.75" customHeight="1" x14ac:dyDescent="0.2">
      <c r="A104" s="175">
        <v>88</v>
      </c>
      <c r="B104" s="175"/>
      <c r="C104" s="176"/>
      <c r="D104" s="176"/>
      <c r="E104" s="177"/>
      <c r="F104" s="186"/>
      <c r="G104" s="179"/>
      <c r="H104" s="177"/>
      <c r="I104" s="186"/>
      <c r="J104" s="186"/>
      <c r="K104" s="159"/>
      <c r="L104" s="159"/>
      <c r="M104" s="187"/>
      <c r="N104" s="187"/>
      <c r="O104" s="188"/>
      <c r="P104" s="177"/>
      <c r="Q104" s="177"/>
      <c r="R104" s="177"/>
    </row>
    <row r="105" spans="1:18" ht="33.75" customHeight="1" x14ac:dyDescent="0.2">
      <c r="A105" s="175">
        <v>89</v>
      </c>
      <c r="B105" s="175"/>
      <c r="C105" s="176"/>
      <c r="D105" s="176"/>
      <c r="E105" s="177"/>
      <c r="F105" s="186"/>
      <c r="G105" s="179"/>
      <c r="H105" s="177"/>
      <c r="I105" s="186"/>
      <c r="J105" s="186"/>
      <c r="K105" s="159"/>
      <c r="L105" s="159"/>
      <c r="M105" s="187"/>
      <c r="N105" s="187"/>
      <c r="O105" s="188"/>
      <c r="P105" s="177"/>
      <c r="Q105" s="177"/>
      <c r="R105" s="177"/>
    </row>
    <row r="106" spans="1:18" ht="33.75" customHeight="1" x14ac:dyDescent="0.2">
      <c r="A106" s="175">
        <v>90</v>
      </c>
      <c r="B106" s="175"/>
      <c r="C106" s="176"/>
      <c r="D106" s="176"/>
      <c r="E106" s="177"/>
      <c r="F106" s="186"/>
      <c r="G106" s="179"/>
      <c r="H106" s="177"/>
      <c r="I106" s="186"/>
      <c r="J106" s="186"/>
      <c r="K106" s="159"/>
      <c r="L106" s="159"/>
      <c r="M106" s="187"/>
      <c r="N106" s="187"/>
      <c r="O106" s="188"/>
      <c r="P106" s="177"/>
      <c r="Q106" s="177"/>
      <c r="R106" s="177"/>
    </row>
    <row r="107" spans="1:18" ht="33.75" customHeight="1" x14ac:dyDescent="0.2">
      <c r="A107" s="175">
        <v>91</v>
      </c>
      <c r="B107" s="175"/>
      <c r="C107" s="176"/>
      <c r="D107" s="176"/>
      <c r="E107" s="177"/>
      <c r="F107" s="186"/>
      <c r="G107" s="179"/>
      <c r="H107" s="177"/>
      <c r="I107" s="186"/>
      <c r="J107" s="186"/>
      <c r="K107" s="159"/>
      <c r="L107" s="159"/>
      <c r="M107" s="187"/>
      <c r="N107" s="187"/>
      <c r="O107" s="188"/>
      <c r="P107" s="177"/>
      <c r="Q107" s="177"/>
      <c r="R107" s="177"/>
    </row>
    <row r="108" spans="1:18" ht="33.75" customHeight="1" x14ac:dyDescent="0.2">
      <c r="A108" s="175">
        <v>92</v>
      </c>
      <c r="B108" s="175"/>
      <c r="C108" s="176"/>
      <c r="D108" s="176"/>
      <c r="E108" s="177"/>
      <c r="F108" s="186"/>
      <c r="G108" s="179"/>
      <c r="H108" s="177"/>
      <c r="I108" s="186"/>
      <c r="J108" s="186"/>
      <c r="K108" s="159"/>
      <c r="L108" s="159"/>
      <c r="M108" s="187"/>
      <c r="N108" s="187"/>
      <c r="O108" s="188"/>
      <c r="P108" s="177"/>
      <c r="Q108" s="177"/>
      <c r="R108" s="177"/>
    </row>
    <row r="109" spans="1:18" ht="33.75" customHeight="1" x14ac:dyDescent="0.2">
      <c r="A109" s="175">
        <v>93</v>
      </c>
      <c r="B109" s="175"/>
      <c r="C109" s="176"/>
      <c r="D109" s="176"/>
      <c r="E109" s="177"/>
      <c r="F109" s="186"/>
      <c r="G109" s="179"/>
      <c r="H109" s="177"/>
      <c r="I109" s="186"/>
      <c r="J109" s="186"/>
      <c r="K109" s="159"/>
      <c r="L109" s="159"/>
      <c r="M109" s="187"/>
      <c r="N109" s="187"/>
      <c r="O109" s="188"/>
      <c r="P109" s="177"/>
      <c r="Q109" s="177"/>
      <c r="R109" s="177"/>
    </row>
    <row r="110" spans="1:18" ht="33.75" customHeight="1" x14ac:dyDescent="0.2">
      <c r="A110" s="175">
        <v>94</v>
      </c>
      <c r="B110" s="175"/>
      <c r="C110" s="176"/>
      <c r="D110" s="176"/>
      <c r="E110" s="177"/>
      <c r="F110" s="186"/>
      <c r="G110" s="179"/>
      <c r="H110" s="177"/>
      <c r="I110" s="186"/>
      <c r="J110" s="186"/>
      <c r="K110" s="159"/>
      <c r="L110" s="159"/>
      <c r="M110" s="187"/>
      <c r="N110" s="187"/>
      <c r="O110" s="188"/>
      <c r="P110" s="177"/>
      <c r="Q110" s="177"/>
      <c r="R110" s="177"/>
    </row>
    <row r="111" spans="1:18" ht="33.75" customHeight="1" x14ac:dyDescent="0.2">
      <c r="A111" s="175">
        <v>95</v>
      </c>
      <c r="B111" s="175"/>
      <c r="C111" s="176"/>
      <c r="D111" s="176"/>
      <c r="E111" s="177"/>
      <c r="F111" s="186"/>
      <c r="G111" s="179"/>
      <c r="H111" s="177"/>
      <c r="I111" s="186"/>
      <c r="J111" s="186"/>
      <c r="K111" s="159"/>
      <c r="L111" s="159"/>
      <c r="M111" s="187"/>
      <c r="N111" s="187"/>
      <c r="O111" s="188"/>
      <c r="P111" s="177"/>
      <c r="Q111" s="177"/>
      <c r="R111" s="177"/>
    </row>
    <row r="112" spans="1:18" ht="33.75" customHeight="1" x14ac:dyDescent="0.2">
      <c r="A112" s="175">
        <v>96</v>
      </c>
      <c r="B112" s="175"/>
      <c r="C112" s="176"/>
      <c r="D112" s="176"/>
      <c r="E112" s="177"/>
      <c r="F112" s="186"/>
      <c r="G112" s="179"/>
      <c r="H112" s="177"/>
      <c r="I112" s="186"/>
      <c r="J112" s="186"/>
      <c r="K112" s="159"/>
      <c r="L112" s="159"/>
      <c r="M112" s="187"/>
      <c r="N112" s="187"/>
      <c r="O112" s="188"/>
      <c r="P112" s="177"/>
      <c r="Q112" s="177"/>
      <c r="R112" s="177"/>
    </row>
    <row r="113" spans="1:18" ht="33.75" customHeight="1" x14ac:dyDescent="0.2">
      <c r="A113" s="175">
        <v>97</v>
      </c>
      <c r="B113" s="175"/>
      <c r="C113" s="176"/>
      <c r="D113" s="176"/>
      <c r="E113" s="177"/>
      <c r="F113" s="186"/>
      <c r="G113" s="179"/>
      <c r="H113" s="177"/>
      <c r="I113" s="186"/>
      <c r="J113" s="186"/>
      <c r="K113" s="159"/>
      <c r="L113" s="159"/>
      <c r="M113" s="187"/>
      <c r="N113" s="187"/>
      <c r="O113" s="188"/>
      <c r="P113" s="177"/>
      <c r="Q113" s="177"/>
      <c r="R113" s="177"/>
    </row>
    <row r="114" spans="1:18" ht="33.75" customHeight="1" x14ac:dyDescent="0.2">
      <c r="A114" s="175">
        <v>98</v>
      </c>
      <c r="B114" s="175"/>
      <c r="C114" s="176"/>
      <c r="D114" s="176"/>
      <c r="E114" s="177"/>
      <c r="F114" s="186"/>
      <c r="G114" s="179"/>
      <c r="H114" s="177"/>
      <c r="I114" s="186"/>
      <c r="J114" s="186"/>
      <c r="K114" s="159"/>
      <c r="L114" s="159"/>
      <c r="M114" s="187"/>
      <c r="N114" s="187"/>
      <c r="O114" s="188"/>
      <c r="P114" s="177"/>
      <c r="Q114" s="177"/>
      <c r="R114" s="177"/>
    </row>
    <row r="115" spans="1:18" ht="33.75" customHeight="1" x14ac:dyDescent="0.2">
      <c r="A115" s="175">
        <v>99</v>
      </c>
      <c r="B115" s="175"/>
      <c r="C115" s="176"/>
      <c r="D115" s="176"/>
      <c r="E115" s="177"/>
      <c r="F115" s="186"/>
      <c r="G115" s="179"/>
      <c r="H115" s="177"/>
      <c r="I115" s="186"/>
      <c r="J115" s="186"/>
      <c r="K115" s="159"/>
      <c r="L115" s="159"/>
      <c r="M115" s="187"/>
      <c r="N115" s="187"/>
      <c r="O115" s="188"/>
      <c r="P115" s="177"/>
      <c r="Q115" s="177"/>
      <c r="R115" s="177"/>
    </row>
    <row r="116" spans="1:18" ht="33.75" customHeight="1" x14ac:dyDescent="0.2">
      <c r="A116" s="175">
        <v>100</v>
      </c>
      <c r="B116" s="175"/>
      <c r="C116" s="176"/>
      <c r="D116" s="176"/>
      <c r="E116" s="177"/>
      <c r="F116" s="186"/>
      <c r="G116" s="179"/>
      <c r="H116" s="177"/>
      <c r="I116" s="186"/>
      <c r="J116" s="186"/>
      <c r="K116" s="159"/>
      <c r="L116" s="159"/>
      <c r="M116" s="187"/>
      <c r="N116" s="187"/>
      <c r="O116" s="188"/>
      <c r="P116" s="189"/>
      <c r="Q116" s="177"/>
      <c r="R116" s="177"/>
    </row>
    <row r="117" spans="1:18" ht="28.5" customHeight="1" x14ac:dyDescent="0.2">
      <c r="B117" s="144"/>
      <c r="C117" s="164" t="s">
        <v>246</v>
      </c>
      <c r="J117" s="145"/>
      <c r="K117" s="167"/>
      <c r="L117" s="163"/>
    </row>
    <row r="118" spans="1:18" ht="13.5" customHeight="1" x14ac:dyDescent="0.2">
      <c r="A118" s="178"/>
      <c r="B118" s="178"/>
      <c r="J118" s="145"/>
      <c r="K118" s="162"/>
      <c r="L118" s="163"/>
    </row>
  </sheetData>
  <autoFilter ref="A16:R16" xr:uid="{00000000-0009-0000-0000-000003000000}">
    <filterColumn colId="13" showButton="0"/>
  </autoFilter>
  <mergeCells count="4">
    <mergeCell ref="B1:K1"/>
    <mergeCell ref="P10:P14"/>
    <mergeCell ref="L12:L14"/>
    <mergeCell ref="N16:O16"/>
  </mergeCells>
  <phoneticPr fontId="3"/>
  <dataValidations disablePrompts="1" count="4">
    <dataValidation type="list" allowBlank="1" showInputMessage="1" showErrorMessage="1" sqref="M17:M116" xr:uid="{00000000-0002-0000-0300-000000000000}">
      <formula1>$L$5:$L$9</formula1>
    </dataValidation>
    <dataValidation type="list" allowBlank="1" showInputMessage="1" showErrorMessage="1" sqref="N17:N116" xr:uid="{00000000-0002-0000-0300-000001000000}">
      <formula1>$M$5:$M$9</formula1>
    </dataValidation>
    <dataValidation type="list" allowBlank="1" showInputMessage="1" showErrorMessage="1" sqref="L17:L116" xr:uid="{00000000-0002-0000-0300-000002000000}">
      <formula1>$K$5:$K$8</formula1>
    </dataValidation>
    <dataValidation type="list" allowBlank="1" showInputMessage="1" showErrorMessage="1" sqref="K17:K116" xr:uid="{00000000-0002-0000-0300-000003000000}">
      <formula1>$J$5:$J$6</formula1>
    </dataValidation>
  </dataValidations>
  <pageMargins left="0.19685039370078741" right="0.23622047244094491" top="0.19685039370078741" bottom="0.27559055118110237" header="0.19685039370078741" footer="0.19685039370078741"/>
  <pageSetup paperSize="9" scale="16" orientation="landscape" verticalDpi="1200" r:id="rId1"/>
  <headerFooter alignWithMargins="0"/>
  <colBreaks count="1" manualBreakCount="1">
    <brk id="12" max="5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W89"/>
  <sheetViews>
    <sheetView showZeros="0" zoomScaleNormal="100" workbookViewId="0">
      <selection activeCell="AD4" sqref="AD4"/>
    </sheetView>
  </sheetViews>
  <sheetFormatPr defaultColWidth="9" defaultRowHeight="15" x14ac:dyDescent="0.2"/>
  <cols>
    <col min="1" max="32" width="1.88671875" style="195" customWidth="1"/>
    <col min="33" max="34" width="1" style="195" customWidth="1"/>
    <col min="35" max="54" width="1.88671875" style="195" customWidth="1"/>
    <col min="55" max="56" width="1" style="195" customWidth="1"/>
    <col min="57" max="68" width="1.88671875" style="195" customWidth="1"/>
    <col min="69" max="69" width="11.21875" style="195" customWidth="1"/>
    <col min="70" max="70" width="8" style="195" customWidth="1"/>
    <col min="71" max="71" width="15.109375" style="193" customWidth="1"/>
    <col min="72" max="72" width="17.21875" style="195" customWidth="1"/>
    <col min="73" max="73" width="9" style="195"/>
    <col min="74" max="74" width="13.21875" style="195" customWidth="1"/>
    <col min="75" max="75" width="18.77734375" style="195" customWidth="1"/>
    <col min="76" max="16384" width="9" style="195"/>
  </cols>
  <sheetData>
    <row r="1" spans="2:75" s="190" customFormat="1" ht="12.75" customHeight="1" x14ac:dyDescent="0.2">
      <c r="BS1" s="191"/>
    </row>
    <row r="2" spans="2:75" s="190" customFormat="1" ht="12.75" customHeight="1" x14ac:dyDescent="0.2">
      <c r="BS2" s="191"/>
    </row>
    <row r="3" spans="2:75" s="190" customFormat="1" ht="17.25" customHeight="1" x14ac:dyDescent="0.2">
      <c r="C3" s="374" t="s">
        <v>1</v>
      </c>
      <c r="D3" s="375"/>
      <c r="E3" s="375"/>
      <c r="F3" s="375"/>
      <c r="G3" s="375"/>
      <c r="H3" s="375"/>
      <c r="I3" s="375"/>
      <c r="J3" s="376"/>
      <c r="K3" s="374">
        <v>1</v>
      </c>
      <c r="L3" s="375"/>
      <c r="M3" s="376"/>
      <c r="BQ3" s="9"/>
      <c r="BR3" s="9"/>
      <c r="BS3" s="191"/>
      <c r="BT3" s="192"/>
    </row>
    <row r="4" spans="2:75" s="190" customFormat="1" ht="10.050000000000001" customHeight="1" x14ac:dyDescent="0.2">
      <c r="BS4" s="191"/>
    </row>
    <row r="5" spans="2:75" s="190" customFormat="1" ht="10.050000000000001" customHeight="1" x14ac:dyDescent="0.2">
      <c r="BS5" s="191"/>
    </row>
    <row r="6" spans="2:75" s="193" customFormat="1" x14ac:dyDescent="0.2"/>
    <row r="7" spans="2:75" ht="19.2" x14ac:dyDescent="0.2">
      <c r="B7" s="12" t="str">
        <f>"計測器／計量器校正・修理票 Ａ 【"</f>
        <v>計測器／計量器校正・修理票 Ａ 【</v>
      </c>
      <c r="C7" s="2"/>
      <c r="D7" s="2"/>
      <c r="E7" s="2"/>
      <c r="F7" s="2"/>
      <c r="G7" s="2"/>
      <c r="H7" s="2"/>
      <c r="I7" s="2"/>
      <c r="J7" s="2"/>
      <c r="K7" s="2"/>
      <c r="L7" s="2"/>
      <c r="M7" s="2"/>
      <c r="N7" s="2"/>
      <c r="O7" s="2"/>
      <c r="P7" s="2"/>
      <c r="Q7" s="2"/>
      <c r="R7" s="2"/>
      <c r="S7" s="2"/>
      <c r="T7" s="2"/>
      <c r="U7" s="2"/>
      <c r="V7" s="2"/>
      <c r="W7" s="2"/>
      <c r="X7" s="345">
        <f ca="1">IF(ISBLANK(INDEX(リスト!$B$11:$AD$110,$K$3,1)),"",INDEX(リスト!$B$11:$AD$110,$K$3,1))</f>
        <v>44474</v>
      </c>
      <c r="Y7" s="345"/>
      <c r="Z7" s="345"/>
      <c r="AA7" s="345"/>
      <c r="AB7" s="345"/>
      <c r="AC7" s="346" t="s">
        <v>261</v>
      </c>
      <c r="AD7" s="346"/>
      <c r="AE7" s="2"/>
      <c r="AF7" s="2"/>
      <c r="AG7" s="2"/>
      <c r="AH7" s="2"/>
      <c r="AI7" s="2"/>
      <c r="AJ7" s="2"/>
      <c r="AK7" s="2"/>
      <c r="AL7" s="2"/>
      <c r="AM7" s="2"/>
      <c r="AN7" s="2"/>
      <c r="AO7" s="2"/>
      <c r="AP7" s="2"/>
      <c r="AQ7" s="2"/>
      <c r="AR7" s="2"/>
      <c r="AS7" s="2"/>
      <c r="AT7" s="2"/>
      <c r="AU7" s="2"/>
      <c r="AV7" s="2"/>
      <c r="AW7" s="2"/>
      <c r="AX7" s="2"/>
      <c r="AY7" s="2"/>
      <c r="AZ7" s="2"/>
      <c r="BA7" s="2"/>
      <c r="BB7" s="2"/>
      <c r="BC7" s="2"/>
      <c r="BD7" s="2"/>
      <c r="BE7" s="3" t="s">
        <v>4</v>
      </c>
      <c r="BF7" s="377">
        <f ca="1">TODAY()</f>
        <v>44474</v>
      </c>
      <c r="BG7" s="377"/>
      <c r="BH7" s="377"/>
      <c r="BI7" s="377"/>
      <c r="BJ7" s="377"/>
      <c r="BK7" s="377"/>
      <c r="BL7" s="377"/>
      <c r="BM7" s="377"/>
      <c r="BN7" s="377"/>
      <c r="BO7" s="2"/>
      <c r="BP7" s="2"/>
      <c r="BQ7" s="2"/>
      <c r="BR7" s="2"/>
      <c r="BS7" s="2"/>
      <c r="BT7" s="194"/>
      <c r="BU7" s="194"/>
      <c r="BV7" s="3"/>
      <c r="BW7" s="4"/>
    </row>
    <row r="8" spans="2:75" s="196" customFormat="1" ht="9.75" customHeight="1" x14ac:dyDescent="0.2">
      <c r="B8" s="5" t="s">
        <v>5</v>
      </c>
      <c r="C8" s="6"/>
      <c r="D8" s="6"/>
      <c r="E8" s="6"/>
      <c r="F8" s="6"/>
      <c r="G8" s="6"/>
      <c r="H8" s="6"/>
      <c r="I8" s="6"/>
      <c r="J8" s="6"/>
      <c r="K8" s="6"/>
      <c r="L8" s="6"/>
      <c r="M8" s="6"/>
      <c r="N8" s="6"/>
      <c r="O8" s="6"/>
      <c r="P8" s="6"/>
      <c r="Q8" s="6"/>
      <c r="R8" s="6"/>
      <c r="S8" s="6"/>
      <c r="T8" s="6"/>
      <c r="U8" s="6"/>
      <c r="V8" s="6"/>
      <c r="W8" s="5" t="s">
        <v>6</v>
      </c>
      <c r="X8" s="6"/>
      <c r="Y8" s="6"/>
      <c r="Z8" s="6"/>
      <c r="AA8" s="365" t="str">
        <f>IF(ISBLANK(INDEX(リスト!$B$11:$AD$110,$K$3,3)),"",INDEX(リスト!$B$11:$AD$110,$K$3,3))</f>
        <v>修理＋校正</v>
      </c>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6"/>
      <c r="BN8" s="22"/>
      <c r="BO8" s="21"/>
      <c r="BP8" s="16"/>
      <c r="BQ8" s="16"/>
      <c r="BR8" s="16"/>
      <c r="BS8" s="16"/>
      <c r="BT8" s="16"/>
      <c r="BU8" s="16"/>
      <c r="BV8" s="16"/>
      <c r="BW8" s="16"/>
    </row>
    <row r="9" spans="2:75" ht="14.25" customHeight="1" x14ac:dyDescent="0.2">
      <c r="B9" s="8"/>
      <c r="C9" s="363">
        <f>IF(ISBLANK(INDEX(リスト!$B$11:$AD$110,$K$3,2)),"",INDEX(リスト!$B$11:$AD$110,$K$3,2))</f>
        <v>123</v>
      </c>
      <c r="D9" s="363"/>
      <c r="E9" s="363"/>
      <c r="F9" s="363"/>
      <c r="G9" s="363"/>
      <c r="H9" s="363"/>
      <c r="I9" s="363"/>
      <c r="J9" s="363"/>
      <c r="K9" s="363"/>
      <c r="L9" s="363"/>
      <c r="M9" s="363"/>
      <c r="N9" s="363"/>
      <c r="O9" s="363"/>
      <c r="P9" s="363"/>
      <c r="Q9" s="363"/>
      <c r="R9" s="363"/>
      <c r="S9" s="363"/>
      <c r="T9" s="363"/>
      <c r="U9" s="363"/>
      <c r="V9" s="180"/>
      <c r="W9" s="8"/>
      <c r="X9" s="180"/>
      <c r="Y9" s="180"/>
      <c r="Z9" s="180"/>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180"/>
      <c r="BN9" s="181"/>
      <c r="BO9" s="17"/>
      <c r="BP9" s="14"/>
      <c r="BQ9" s="14"/>
      <c r="BR9" s="14"/>
      <c r="BS9" s="14"/>
      <c r="BT9" s="14"/>
      <c r="BU9" s="14"/>
      <c r="BV9" s="14"/>
      <c r="BW9" s="14"/>
    </row>
    <row r="10" spans="2:75" s="193" customFormat="1" ht="3" customHeight="1" x14ac:dyDescent="0.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row>
    <row r="11" spans="2:75" s="196" customFormat="1" ht="9.75" customHeight="1" x14ac:dyDescent="0.2">
      <c r="B11" s="5" t="s">
        <v>7</v>
      </c>
      <c r="C11" s="6"/>
      <c r="D11" s="365" t="str">
        <f>IF(ISBLANK(INDEX(リスト!$B$11:$AD$110,$K$3,4)),"",INDEX(リスト!$B$11:$AD$110,$K$3,4))</f>
        <v>品名</v>
      </c>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6"/>
      <c r="AR11" s="6"/>
      <c r="AS11" s="5" t="s">
        <v>8</v>
      </c>
      <c r="AT11" s="6"/>
      <c r="AU11" s="6"/>
      <c r="AV11" s="6"/>
      <c r="AW11" s="365" t="str">
        <f>IF(ISBLANK(INDEX(リスト!$B$11:$AD$110,$K$3,5)),"",INDEX(リスト!$B$11:$AD$110,$K$3,5))</f>
        <v>●●株式会社</v>
      </c>
      <c r="AX11" s="365"/>
      <c r="AY11" s="365"/>
      <c r="AZ11" s="365"/>
      <c r="BA11" s="365"/>
      <c r="BB11" s="365"/>
      <c r="BC11" s="365"/>
      <c r="BD11" s="365"/>
      <c r="BE11" s="365"/>
      <c r="BF11" s="365"/>
      <c r="BG11" s="365"/>
      <c r="BH11" s="365"/>
      <c r="BI11" s="365"/>
      <c r="BJ11" s="365"/>
      <c r="BK11" s="365"/>
      <c r="BL11" s="365"/>
      <c r="BM11" s="365"/>
      <c r="BN11" s="378"/>
      <c r="BO11" s="21"/>
      <c r="BP11" s="16"/>
      <c r="BQ11" s="16"/>
      <c r="BR11" s="16"/>
      <c r="BS11" s="16"/>
      <c r="BT11" s="16"/>
      <c r="BU11" s="16"/>
      <c r="BV11" s="16"/>
      <c r="BW11" s="16"/>
    </row>
    <row r="12" spans="2:75" ht="13.5" customHeight="1" x14ac:dyDescent="0.2">
      <c r="B12" s="8"/>
      <c r="C12" s="180"/>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180"/>
      <c r="AR12" s="180"/>
      <c r="AS12" s="8"/>
      <c r="AT12" s="180"/>
      <c r="AU12" s="180"/>
      <c r="AV12" s="180"/>
      <c r="AW12" s="363"/>
      <c r="AX12" s="363"/>
      <c r="AY12" s="363"/>
      <c r="AZ12" s="363"/>
      <c r="BA12" s="363"/>
      <c r="BB12" s="363"/>
      <c r="BC12" s="363"/>
      <c r="BD12" s="363"/>
      <c r="BE12" s="363"/>
      <c r="BF12" s="363"/>
      <c r="BG12" s="363"/>
      <c r="BH12" s="363"/>
      <c r="BI12" s="363"/>
      <c r="BJ12" s="363"/>
      <c r="BK12" s="363"/>
      <c r="BL12" s="363"/>
      <c r="BM12" s="363"/>
      <c r="BN12" s="364"/>
      <c r="BO12" s="17"/>
      <c r="BP12" s="14"/>
      <c r="BQ12" s="14"/>
      <c r="BR12" s="14"/>
      <c r="BS12" s="14"/>
      <c r="BT12" s="14"/>
      <c r="BU12" s="14"/>
      <c r="BV12" s="14"/>
      <c r="BW12" s="14"/>
    </row>
    <row r="13" spans="2:75" s="196" customFormat="1" ht="9.75" customHeight="1" x14ac:dyDescent="0.2">
      <c r="B13" s="5" t="s">
        <v>9</v>
      </c>
      <c r="C13" s="6"/>
      <c r="D13" s="6"/>
      <c r="E13" s="6"/>
      <c r="F13" s="360" t="str">
        <f>IF(ISBLANK(INDEX(リスト!$B$11:$AD$110,$K$3,6)),"",INDEX(リスト!$B$11:$AD$110,$K$3,6))</f>
        <v>111111    op10</v>
      </c>
      <c r="G13" s="360"/>
      <c r="H13" s="360"/>
      <c r="I13" s="360"/>
      <c r="J13" s="360"/>
      <c r="K13" s="360"/>
      <c r="L13" s="360"/>
      <c r="M13" s="360"/>
      <c r="N13" s="360"/>
      <c r="O13" s="360"/>
      <c r="P13" s="360"/>
      <c r="Q13" s="360"/>
      <c r="R13" s="360"/>
      <c r="S13" s="360"/>
      <c r="T13" s="360"/>
      <c r="U13" s="360"/>
      <c r="V13" s="6"/>
      <c r="W13" s="5" t="s">
        <v>10</v>
      </c>
      <c r="X13" s="6"/>
      <c r="Y13" s="6"/>
      <c r="Z13" s="365" t="str">
        <f>IF(ISBLANK(INDEX(リスト!$B$11:$AD$110,$K$3,7)),"",INDEX(リスト!$B$11:$AD$110,$K$3,7))</f>
        <v>123</v>
      </c>
      <c r="AA13" s="365"/>
      <c r="AB13" s="365"/>
      <c r="AC13" s="365"/>
      <c r="AD13" s="365"/>
      <c r="AE13" s="365"/>
      <c r="AF13" s="365"/>
      <c r="AG13" s="365"/>
      <c r="AH13" s="365"/>
      <c r="AI13" s="365"/>
      <c r="AJ13" s="365"/>
      <c r="AK13" s="365"/>
      <c r="AL13" s="365"/>
      <c r="AM13" s="365"/>
      <c r="AN13" s="365"/>
      <c r="AO13" s="365"/>
      <c r="AP13" s="365"/>
      <c r="AQ13" s="365"/>
      <c r="AR13" s="6"/>
      <c r="AS13" s="5" t="s">
        <v>73</v>
      </c>
      <c r="AT13" s="6"/>
      <c r="AU13" s="6"/>
      <c r="AV13" s="365">
        <f>IF(ISBLANK(INDEX(リスト!$B$11:$AD$110,$K$3,8)),"",INDEX(リスト!$B$11:$AD$110,$K$3,8))</f>
        <v>1</v>
      </c>
      <c r="AW13" s="365"/>
      <c r="AX13" s="365"/>
      <c r="AY13" s="365"/>
      <c r="AZ13" s="365"/>
      <c r="BA13" s="365"/>
      <c r="BB13" s="365"/>
      <c r="BC13" s="365"/>
      <c r="BD13" s="365"/>
      <c r="BE13" s="365"/>
      <c r="BF13" s="365"/>
      <c r="BG13" s="365"/>
      <c r="BH13" s="365"/>
      <c r="BI13" s="365"/>
      <c r="BJ13" s="365"/>
      <c r="BK13" s="365"/>
      <c r="BL13" s="365"/>
      <c r="BM13" s="6"/>
      <c r="BN13" s="22"/>
      <c r="BO13" s="21"/>
      <c r="BP13" s="16"/>
      <c r="BQ13" s="16"/>
      <c r="BR13" s="16"/>
      <c r="BS13" s="16"/>
      <c r="BT13" s="16"/>
      <c r="BU13" s="16"/>
      <c r="BV13" s="16"/>
      <c r="BW13" s="16"/>
    </row>
    <row r="14" spans="2:75" ht="13.05" customHeight="1" x14ac:dyDescent="0.2">
      <c r="B14" s="8"/>
      <c r="C14" s="180"/>
      <c r="D14" s="180"/>
      <c r="E14" s="180"/>
      <c r="F14" s="361"/>
      <c r="G14" s="361"/>
      <c r="H14" s="361"/>
      <c r="I14" s="361"/>
      <c r="J14" s="361"/>
      <c r="K14" s="361"/>
      <c r="L14" s="361"/>
      <c r="M14" s="361"/>
      <c r="N14" s="361"/>
      <c r="O14" s="361"/>
      <c r="P14" s="361"/>
      <c r="Q14" s="361"/>
      <c r="R14" s="361"/>
      <c r="S14" s="361"/>
      <c r="T14" s="361"/>
      <c r="U14" s="361"/>
      <c r="V14" s="180"/>
      <c r="W14" s="8"/>
      <c r="X14" s="180"/>
      <c r="Y14" s="180"/>
      <c r="Z14" s="363"/>
      <c r="AA14" s="363"/>
      <c r="AB14" s="363"/>
      <c r="AC14" s="363"/>
      <c r="AD14" s="363"/>
      <c r="AE14" s="363"/>
      <c r="AF14" s="363"/>
      <c r="AG14" s="363"/>
      <c r="AH14" s="363"/>
      <c r="AI14" s="363"/>
      <c r="AJ14" s="363"/>
      <c r="AK14" s="363"/>
      <c r="AL14" s="363"/>
      <c r="AM14" s="363"/>
      <c r="AN14" s="363"/>
      <c r="AO14" s="363"/>
      <c r="AP14" s="363"/>
      <c r="AQ14" s="363"/>
      <c r="AR14" s="180"/>
      <c r="AS14" s="8"/>
      <c r="AT14" s="180"/>
      <c r="AU14" s="180"/>
      <c r="AV14" s="363"/>
      <c r="AW14" s="363"/>
      <c r="AX14" s="363"/>
      <c r="AY14" s="363"/>
      <c r="AZ14" s="363"/>
      <c r="BA14" s="363"/>
      <c r="BB14" s="363"/>
      <c r="BC14" s="363"/>
      <c r="BD14" s="363"/>
      <c r="BE14" s="363"/>
      <c r="BF14" s="363"/>
      <c r="BG14" s="363"/>
      <c r="BH14" s="363"/>
      <c r="BI14" s="363"/>
      <c r="BJ14" s="363"/>
      <c r="BK14" s="363"/>
      <c r="BL14" s="363"/>
      <c r="BM14" s="180"/>
      <c r="BN14" s="181"/>
      <c r="BO14" s="17"/>
      <c r="BP14" s="14"/>
      <c r="BQ14" s="14"/>
      <c r="BR14" s="14"/>
      <c r="BS14" s="14"/>
      <c r="BT14" s="14"/>
      <c r="BU14" s="14"/>
      <c r="BV14" s="14"/>
      <c r="BW14" s="14"/>
    </row>
    <row r="15" spans="2:75" s="196" customFormat="1" ht="9.75" customHeight="1" x14ac:dyDescent="0.2">
      <c r="B15" s="5" t="s">
        <v>11</v>
      </c>
      <c r="C15" s="6"/>
      <c r="D15" s="6"/>
      <c r="E15" s="365" t="str">
        <f>IF(ISBLANK(INDEX(リスト!$B$11:$AD$110,$K$3,9)),"",(INDEX(リスト!$B$11:$AD$110,$K$3,9)&amp;"　("))</f>
        <v>有　(</v>
      </c>
      <c r="F15" s="365"/>
      <c r="G15" s="365"/>
      <c r="H15" s="360" t="str">
        <f>IF(ISBLANK(INDEX(リスト!$B$11:$AD$110,$K$3,10)),"）",(INDEX(リスト!$B$11:$AD$110,$K$3,10)&amp;"　　)"))</f>
        <v>ACケーブル　　)</v>
      </c>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6"/>
      <c r="BO15" s="21"/>
      <c r="BP15" s="16"/>
      <c r="BQ15" s="16"/>
      <c r="BR15" s="16"/>
      <c r="BS15" s="16"/>
      <c r="BT15" s="16"/>
      <c r="BU15" s="16"/>
      <c r="BV15" s="16"/>
      <c r="BW15" s="16"/>
    </row>
    <row r="16" spans="2:75" ht="13.05" customHeight="1" x14ac:dyDescent="0.2">
      <c r="B16" s="8"/>
      <c r="C16" s="180"/>
      <c r="D16" s="180"/>
      <c r="E16" s="363"/>
      <c r="F16" s="363"/>
      <c r="G16" s="363"/>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7"/>
      <c r="BO16" s="17"/>
      <c r="BP16" s="14"/>
      <c r="BQ16" s="14"/>
      <c r="BR16" s="14"/>
      <c r="BS16" s="14"/>
      <c r="BT16" s="14"/>
      <c r="BU16" s="14"/>
      <c r="BV16" s="14"/>
      <c r="BW16" s="14"/>
    </row>
    <row r="17" spans="2:75" ht="3" customHeight="1" x14ac:dyDescent="0.2">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4"/>
      <c r="BT17" s="194"/>
      <c r="BU17" s="194"/>
      <c r="BV17" s="194"/>
      <c r="BW17" s="194"/>
    </row>
    <row r="18" spans="2:75" s="196" customFormat="1" ht="13.5" customHeight="1" x14ac:dyDescent="0.2">
      <c r="B18" s="5" t="s">
        <v>12</v>
      </c>
      <c r="C18" s="6"/>
      <c r="D18" s="6"/>
      <c r="E18" s="360" t="str">
        <f>IF(ISBLANK(リスト!$D$1),"",リスト!$D$1)</f>
        <v>㈱ＡＡＡ  BBB事業所</v>
      </c>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6"/>
      <c r="AS18" s="5" t="s">
        <v>13</v>
      </c>
      <c r="AT18" s="6"/>
      <c r="AU18" s="6"/>
      <c r="AV18" s="360" t="str">
        <f>IF(ISBLANK(リスト!$D$3),"",リスト!$D$3&amp;"　様")</f>
        <v>田中一郎　様</v>
      </c>
      <c r="AW18" s="360"/>
      <c r="AX18" s="360"/>
      <c r="AY18" s="360"/>
      <c r="AZ18" s="360"/>
      <c r="BA18" s="360"/>
      <c r="BB18" s="360"/>
      <c r="BC18" s="360"/>
      <c r="BD18" s="360"/>
      <c r="BE18" s="360"/>
      <c r="BF18" s="360"/>
      <c r="BG18" s="360"/>
      <c r="BH18" s="360"/>
      <c r="BI18" s="360"/>
      <c r="BJ18" s="360"/>
      <c r="BK18" s="360"/>
      <c r="BL18" s="360"/>
      <c r="BM18" s="360"/>
      <c r="BN18" s="22"/>
      <c r="BO18" s="21"/>
      <c r="BP18" s="16"/>
      <c r="BQ18" s="16"/>
      <c r="BR18" s="16"/>
      <c r="BS18" s="16"/>
      <c r="BT18" s="16"/>
      <c r="BU18" s="16"/>
      <c r="BV18" s="16"/>
      <c r="BW18" s="16"/>
    </row>
    <row r="19" spans="2:75" ht="13.05" customHeight="1" x14ac:dyDescent="0.2">
      <c r="B19" s="8"/>
      <c r="C19" s="180"/>
      <c r="D19" s="180"/>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180"/>
      <c r="AS19" s="8"/>
      <c r="AT19" s="180"/>
      <c r="AU19" s="180"/>
      <c r="AV19" s="361"/>
      <c r="AW19" s="361"/>
      <c r="AX19" s="361"/>
      <c r="AY19" s="361"/>
      <c r="AZ19" s="361"/>
      <c r="BA19" s="361"/>
      <c r="BB19" s="361"/>
      <c r="BC19" s="361"/>
      <c r="BD19" s="361"/>
      <c r="BE19" s="361"/>
      <c r="BF19" s="361"/>
      <c r="BG19" s="361"/>
      <c r="BH19" s="361"/>
      <c r="BI19" s="361"/>
      <c r="BJ19" s="361"/>
      <c r="BK19" s="361"/>
      <c r="BL19" s="361"/>
      <c r="BM19" s="361"/>
      <c r="BN19" s="181"/>
      <c r="BO19" s="17"/>
      <c r="BP19" s="14"/>
      <c r="BQ19" s="14"/>
      <c r="BR19" s="14"/>
      <c r="BS19" s="14"/>
      <c r="BT19" s="14"/>
      <c r="BU19" s="14"/>
      <c r="BV19" s="14"/>
      <c r="BW19" s="14"/>
    </row>
    <row r="20" spans="2:75" s="196" customFormat="1" ht="13.5" customHeight="1" x14ac:dyDescent="0.2">
      <c r="B20" s="5" t="s">
        <v>14</v>
      </c>
      <c r="C20" s="6"/>
      <c r="D20" s="6"/>
      <c r="E20" s="360" t="str">
        <f>IF(ISBLANK(リスト!$D$2),"",リスト!$D$2)</f>
        <v>品質保証部</v>
      </c>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6"/>
      <c r="AS20" s="21" t="s">
        <v>15</v>
      </c>
      <c r="AT20" s="6"/>
      <c r="AU20" s="6"/>
      <c r="AV20" s="360" t="str">
        <f>IF(ISBLANK(リスト!$D$6),"",リスト!$D$6)</f>
        <v>03-1111-1112</v>
      </c>
      <c r="AW20" s="360"/>
      <c r="AX20" s="360"/>
      <c r="AY20" s="360"/>
      <c r="AZ20" s="360"/>
      <c r="BA20" s="360"/>
      <c r="BB20" s="360"/>
      <c r="BC20" s="360"/>
      <c r="BD20" s="360"/>
      <c r="BE20" s="360"/>
      <c r="BF20" s="360"/>
      <c r="BG20" s="360"/>
      <c r="BH20" s="360"/>
      <c r="BI20" s="360"/>
      <c r="BJ20" s="360"/>
      <c r="BK20" s="360"/>
      <c r="BL20" s="360"/>
      <c r="BM20" s="360"/>
      <c r="BN20" s="22"/>
      <c r="BO20" s="21"/>
      <c r="BP20" s="16"/>
      <c r="BQ20" s="16"/>
      <c r="BR20" s="16"/>
      <c r="BS20" s="16"/>
      <c r="BT20" s="16"/>
      <c r="BU20" s="16"/>
      <c r="BV20" s="16"/>
      <c r="BW20" s="16"/>
    </row>
    <row r="21" spans="2:75" ht="13.05" customHeight="1" x14ac:dyDescent="0.2">
      <c r="B21" s="8"/>
      <c r="C21" s="180"/>
      <c r="D21" s="180"/>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180"/>
      <c r="AS21" s="8"/>
      <c r="AT21" s="180"/>
      <c r="AU21" s="180"/>
      <c r="AV21" s="361"/>
      <c r="AW21" s="361"/>
      <c r="AX21" s="361"/>
      <c r="AY21" s="361"/>
      <c r="AZ21" s="361"/>
      <c r="BA21" s="361"/>
      <c r="BB21" s="361"/>
      <c r="BC21" s="361"/>
      <c r="BD21" s="361"/>
      <c r="BE21" s="361"/>
      <c r="BF21" s="361"/>
      <c r="BG21" s="361"/>
      <c r="BH21" s="361"/>
      <c r="BI21" s="361"/>
      <c r="BJ21" s="361"/>
      <c r="BK21" s="361"/>
      <c r="BL21" s="361"/>
      <c r="BM21" s="361"/>
      <c r="BN21" s="181"/>
      <c r="BO21" s="17"/>
      <c r="BP21" s="14"/>
      <c r="BQ21" s="14"/>
      <c r="BR21" s="14"/>
      <c r="BS21" s="14"/>
      <c r="BT21" s="14"/>
      <c r="BU21" s="14"/>
      <c r="BV21" s="14"/>
      <c r="BW21" s="14"/>
    </row>
    <row r="22" spans="2:75" s="196" customFormat="1" ht="13.5" customHeight="1" x14ac:dyDescent="0.2">
      <c r="B22" s="21" t="s">
        <v>16</v>
      </c>
      <c r="C22" s="16"/>
      <c r="D22" s="16"/>
      <c r="E22" s="16"/>
      <c r="F22" s="360" t="str">
        <f>IF(ISBLANK(リスト!$D$8),"",リスト!$D$8)</f>
        <v>㈱ＡＡＡ  BBB事業所</v>
      </c>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16"/>
      <c r="AS22" s="21" t="s">
        <v>17</v>
      </c>
      <c r="AT22" s="6"/>
      <c r="AU22" s="6"/>
      <c r="AV22" s="360" t="str">
        <f>IF(ISBLANK(リスト!$D$7),"",リスト!$D$7)</f>
        <v>03-1111-1113</v>
      </c>
      <c r="AW22" s="360"/>
      <c r="AX22" s="360"/>
      <c r="AY22" s="360"/>
      <c r="AZ22" s="360"/>
      <c r="BA22" s="360"/>
      <c r="BB22" s="360"/>
      <c r="BC22" s="360"/>
      <c r="BD22" s="360"/>
      <c r="BE22" s="360"/>
      <c r="BF22" s="360"/>
      <c r="BG22" s="360"/>
      <c r="BH22" s="360"/>
      <c r="BI22" s="360"/>
      <c r="BJ22" s="360"/>
      <c r="BK22" s="360"/>
      <c r="BL22" s="360"/>
      <c r="BM22" s="360"/>
      <c r="BN22" s="22"/>
      <c r="BO22" s="21"/>
      <c r="BP22" s="16"/>
      <c r="BQ22" s="16"/>
      <c r="BR22" s="16"/>
      <c r="BS22" s="16"/>
      <c r="BT22" s="16"/>
      <c r="BU22" s="16"/>
      <c r="BV22" s="16"/>
      <c r="BW22" s="16"/>
    </row>
    <row r="23" spans="2:75" ht="13.05" customHeight="1" x14ac:dyDescent="0.2">
      <c r="B23" s="17"/>
      <c r="C23" s="14"/>
      <c r="D23" s="14"/>
      <c r="E23" s="14"/>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14"/>
      <c r="AS23" s="8"/>
      <c r="AT23" s="180"/>
      <c r="AU23" s="180"/>
      <c r="AV23" s="361"/>
      <c r="AW23" s="361"/>
      <c r="AX23" s="361"/>
      <c r="AY23" s="361"/>
      <c r="AZ23" s="361"/>
      <c r="BA23" s="361"/>
      <c r="BB23" s="361"/>
      <c r="BC23" s="361"/>
      <c r="BD23" s="361"/>
      <c r="BE23" s="361"/>
      <c r="BF23" s="361"/>
      <c r="BG23" s="361"/>
      <c r="BH23" s="361"/>
      <c r="BI23" s="361"/>
      <c r="BJ23" s="361"/>
      <c r="BK23" s="361"/>
      <c r="BL23" s="361"/>
      <c r="BM23" s="361"/>
      <c r="BN23" s="181"/>
      <c r="BO23" s="17"/>
      <c r="BP23" s="14"/>
      <c r="BQ23" s="14"/>
      <c r="BR23" s="14"/>
      <c r="BS23" s="14"/>
      <c r="BT23" s="14"/>
      <c r="BU23" s="14"/>
      <c r="BV23" s="14"/>
      <c r="BW23" s="14"/>
    </row>
    <row r="24" spans="2:75" s="196" customFormat="1" ht="13.5" customHeight="1" x14ac:dyDescent="0.2">
      <c r="B24" s="5" t="s">
        <v>18</v>
      </c>
      <c r="C24" s="6"/>
      <c r="D24" s="6"/>
      <c r="E24" s="6"/>
      <c r="F24" s="6"/>
      <c r="G24" s="360" t="str">
        <f>IF(ISBLANK(リスト!$D$9),"",リスト!$D$9)</f>
        <v>品質保証部</v>
      </c>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6"/>
      <c r="AS24" s="197" t="s">
        <v>41</v>
      </c>
      <c r="AT24" s="6"/>
      <c r="AU24" s="6"/>
      <c r="AV24" s="360">
        <f>IF(ISBLANK(リスト!$D$4),"",リスト!$D$4)</f>
        <v>0</v>
      </c>
      <c r="AW24" s="360"/>
      <c r="AX24" s="360"/>
      <c r="AY24" s="360"/>
      <c r="AZ24" s="360"/>
      <c r="BA24" s="360"/>
      <c r="BB24" s="360"/>
      <c r="BC24" s="360"/>
      <c r="BD24" s="360"/>
      <c r="BE24" s="360"/>
      <c r="BF24" s="360"/>
      <c r="BG24" s="360"/>
      <c r="BH24" s="360"/>
      <c r="BI24" s="360"/>
      <c r="BJ24" s="360"/>
      <c r="BK24" s="360"/>
      <c r="BL24" s="360"/>
      <c r="BM24" s="360"/>
      <c r="BN24" s="22"/>
      <c r="BO24" s="21"/>
      <c r="BP24" s="16"/>
      <c r="BQ24" s="16"/>
      <c r="BR24" s="16"/>
      <c r="BS24" s="16"/>
      <c r="BT24" s="16"/>
      <c r="BU24" s="16"/>
      <c r="BV24" s="198"/>
      <c r="BW24" s="198"/>
    </row>
    <row r="25" spans="2:75" ht="13.05" customHeight="1" x14ac:dyDescent="0.2">
      <c r="B25" s="8"/>
      <c r="C25" s="180"/>
      <c r="D25" s="180"/>
      <c r="E25" s="180"/>
      <c r="F25" s="180"/>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180"/>
      <c r="AS25" s="8"/>
      <c r="AT25" s="180"/>
      <c r="AU25" s="180"/>
      <c r="AV25" s="361"/>
      <c r="AW25" s="361"/>
      <c r="AX25" s="361"/>
      <c r="AY25" s="361"/>
      <c r="AZ25" s="361"/>
      <c r="BA25" s="361"/>
      <c r="BB25" s="361"/>
      <c r="BC25" s="361"/>
      <c r="BD25" s="361"/>
      <c r="BE25" s="361"/>
      <c r="BF25" s="361"/>
      <c r="BG25" s="361"/>
      <c r="BH25" s="361"/>
      <c r="BI25" s="361"/>
      <c r="BJ25" s="361"/>
      <c r="BK25" s="361"/>
      <c r="BL25" s="361"/>
      <c r="BM25" s="361"/>
      <c r="BN25" s="181"/>
      <c r="BO25" s="17"/>
      <c r="BP25" s="14"/>
      <c r="BQ25" s="14"/>
      <c r="BR25" s="14"/>
      <c r="BS25" s="14"/>
      <c r="BT25" s="14"/>
      <c r="BU25" s="14"/>
      <c r="BV25" s="14"/>
      <c r="BW25" s="14"/>
    </row>
    <row r="26" spans="2:75" s="196" customFormat="1" ht="13.5" customHeight="1" x14ac:dyDescent="0.2">
      <c r="B26" s="197" t="s">
        <v>19</v>
      </c>
      <c r="C26" s="199"/>
      <c r="D26" s="360" t="str">
        <f>IF(ISBLANK(リスト!$D$5),"",リスト!$D$5)</f>
        <v>〒000-000　東京都港区</v>
      </c>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199"/>
      <c r="BC26" s="199"/>
      <c r="BD26" s="197" t="s">
        <v>75</v>
      </c>
      <c r="BE26" s="199"/>
      <c r="BF26" s="199"/>
      <c r="BG26" s="199"/>
      <c r="BH26" s="199"/>
      <c r="BI26" s="199"/>
      <c r="BJ26" s="199"/>
      <c r="BK26" s="199"/>
      <c r="BL26" s="199"/>
      <c r="BM26" s="199"/>
      <c r="BN26" s="200"/>
      <c r="BO26" s="201"/>
      <c r="BP26" s="198"/>
      <c r="BQ26" s="198"/>
      <c r="BR26" s="198"/>
      <c r="BS26" s="198"/>
      <c r="BT26" s="16"/>
      <c r="BU26" s="16"/>
      <c r="BV26" s="202"/>
      <c r="BW26" s="198"/>
    </row>
    <row r="27" spans="2:75" ht="13.05" customHeight="1" x14ac:dyDescent="0.2">
      <c r="B27" s="15"/>
      <c r="C27" s="182"/>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182"/>
      <c r="BC27" s="182"/>
      <c r="BD27" s="362"/>
      <c r="BE27" s="363"/>
      <c r="BF27" s="363"/>
      <c r="BG27" s="363"/>
      <c r="BH27" s="363"/>
      <c r="BI27" s="363"/>
      <c r="BJ27" s="363"/>
      <c r="BK27" s="363"/>
      <c r="BL27" s="363"/>
      <c r="BM27" s="363"/>
      <c r="BN27" s="364"/>
      <c r="BO27" s="203"/>
      <c r="BP27" s="19"/>
      <c r="BQ27" s="19"/>
      <c r="BR27" s="14"/>
      <c r="BS27" s="18"/>
      <c r="BT27" s="18"/>
      <c r="BU27" s="18"/>
      <c r="BV27" s="18"/>
      <c r="BW27" s="183"/>
    </row>
    <row r="28" spans="2:75" ht="3" customHeight="1" x14ac:dyDescent="0.2">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194"/>
      <c r="BU28" s="194"/>
      <c r="BV28" s="204"/>
      <c r="BW28" s="204"/>
    </row>
    <row r="29" spans="2:75" s="196" customFormat="1" ht="9.75" customHeight="1" x14ac:dyDescent="0.2">
      <c r="B29" s="5" t="s">
        <v>20</v>
      </c>
      <c r="C29" s="6"/>
      <c r="D29" s="6"/>
      <c r="E29" s="365" t="str">
        <f>IF(ISBLANK(INDEX(リスト!$B$11:$AD$110,$K$3,11)),"",INDEX(リスト!$B$11:$AD$110,$K$3,11))</f>
        <v>京西標準仕様</v>
      </c>
      <c r="F29" s="365"/>
      <c r="G29" s="365"/>
      <c r="H29" s="365"/>
      <c r="I29" s="365"/>
      <c r="J29" s="365"/>
      <c r="K29" s="365"/>
      <c r="L29" s="365"/>
      <c r="M29" s="365"/>
      <c r="N29" s="365"/>
      <c r="O29" s="365"/>
      <c r="P29" s="365"/>
      <c r="Q29" s="365"/>
      <c r="R29" s="365"/>
      <c r="S29" s="365"/>
      <c r="T29" s="365"/>
      <c r="U29" s="365"/>
      <c r="V29" s="365"/>
      <c r="W29" s="365"/>
      <c r="X29" s="6"/>
      <c r="Y29" s="5" t="s">
        <v>21</v>
      </c>
      <c r="Z29" s="22"/>
      <c r="AA29" s="6"/>
      <c r="AB29" s="6"/>
      <c r="AC29" s="360" t="str">
        <f>IF(ISBLANK(INDEX(リスト!$B$11:$AD$110,$K$3,12)),"",INDEX(リスト!$B$11:$AD$110,$K$3,12))</f>
        <v>指定無</v>
      </c>
      <c r="AD29" s="360"/>
      <c r="AE29" s="360"/>
      <c r="AF29" s="360"/>
      <c r="AG29" s="360"/>
      <c r="AH29" s="360"/>
      <c r="AI29" s="360"/>
      <c r="AJ29" s="360"/>
      <c r="AK29" s="360"/>
      <c r="AL29" s="360"/>
      <c r="AM29" s="360"/>
      <c r="AN29" s="360"/>
      <c r="AO29" s="360"/>
      <c r="AP29" s="360"/>
      <c r="AQ29" s="360"/>
      <c r="AR29" s="360"/>
      <c r="AS29" s="360"/>
      <c r="AT29" s="360"/>
      <c r="AU29" s="360"/>
      <c r="AV29" s="22"/>
      <c r="AW29" s="347"/>
      <c r="AX29" s="348"/>
      <c r="AY29" s="348"/>
      <c r="AZ29" s="348"/>
      <c r="BA29" s="348"/>
      <c r="BB29" s="348"/>
      <c r="BC29" s="348"/>
      <c r="BD29" s="348"/>
      <c r="BE29" s="348"/>
      <c r="BF29" s="348"/>
      <c r="BG29" s="348"/>
      <c r="BH29" s="348"/>
      <c r="BI29" s="348"/>
      <c r="BJ29" s="348"/>
      <c r="BK29" s="348"/>
      <c r="BL29" s="348"/>
      <c r="BM29" s="348"/>
      <c r="BN29" s="349"/>
      <c r="BO29" s="21"/>
      <c r="BP29" s="16"/>
      <c r="BQ29" s="16"/>
      <c r="BR29" s="16"/>
      <c r="BS29" s="16"/>
      <c r="BT29" s="16"/>
      <c r="BU29" s="16"/>
      <c r="BV29" s="16"/>
      <c r="BW29" s="16"/>
    </row>
    <row r="30" spans="2:75" ht="13.05" customHeight="1" x14ac:dyDescent="0.2">
      <c r="B30" s="8"/>
      <c r="C30" s="180"/>
      <c r="D30" s="180"/>
      <c r="E30" s="363"/>
      <c r="F30" s="363"/>
      <c r="G30" s="363"/>
      <c r="H30" s="363"/>
      <c r="I30" s="363"/>
      <c r="J30" s="363"/>
      <c r="K30" s="363"/>
      <c r="L30" s="363"/>
      <c r="M30" s="363"/>
      <c r="N30" s="363"/>
      <c r="O30" s="363"/>
      <c r="P30" s="363"/>
      <c r="Q30" s="363"/>
      <c r="R30" s="363"/>
      <c r="S30" s="363"/>
      <c r="T30" s="363"/>
      <c r="U30" s="363"/>
      <c r="V30" s="363"/>
      <c r="W30" s="363"/>
      <c r="X30" s="180"/>
      <c r="Y30" s="8"/>
      <c r="Z30" s="180"/>
      <c r="AA30" s="180"/>
      <c r="AB30" s="180"/>
      <c r="AC30" s="361"/>
      <c r="AD30" s="361"/>
      <c r="AE30" s="361"/>
      <c r="AF30" s="361"/>
      <c r="AG30" s="361"/>
      <c r="AH30" s="361"/>
      <c r="AI30" s="361"/>
      <c r="AJ30" s="361"/>
      <c r="AK30" s="361"/>
      <c r="AL30" s="361"/>
      <c r="AM30" s="361"/>
      <c r="AN30" s="361"/>
      <c r="AO30" s="361"/>
      <c r="AP30" s="361"/>
      <c r="AQ30" s="361"/>
      <c r="AR30" s="361"/>
      <c r="AS30" s="361"/>
      <c r="AT30" s="361"/>
      <c r="AU30" s="361"/>
      <c r="AV30" s="181"/>
      <c r="AW30" s="350"/>
      <c r="AX30" s="351"/>
      <c r="AY30" s="351"/>
      <c r="AZ30" s="351"/>
      <c r="BA30" s="351"/>
      <c r="BB30" s="351"/>
      <c r="BC30" s="351"/>
      <c r="BD30" s="351"/>
      <c r="BE30" s="351"/>
      <c r="BF30" s="351"/>
      <c r="BG30" s="351"/>
      <c r="BH30" s="351"/>
      <c r="BI30" s="351"/>
      <c r="BJ30" s="351"/>
      <c r="BK30" s="351"/>
      <c r="BL30" s="351"/>
      <c r="BM30" s="351"/>
      <c r="BN30" s="352"/>
      <c r="BO30" s="17"/>
      <c r="BP30" s="14"/>
      <c r="BQ30" s="14"/>
      <c r="BR30" s="14"/>
      <c r="BS30" s="14"/>
      <c r="BT30" s="14"/>
      <c r="BU30" s="14"/>
      <c r="BV30" s="14"/>
      <c r="BW30" s="14"/>
    </row>
    <row r="31" spans="2:75" s="196" customFormat="1" ht="9.75" customHeight="1" x14ac:dyDescent="0.2">
      <c r="B31" s="197" t="s">
        <v>22</v>
      </c>
      <c r="C31" s="199"/>
      <c r="D31" s="199"/>
      <c r="E31" s="199"/>
      <c r="F31" s="369" t="str">
        <f>IF(ISBLANK(INDEX(リスト!$B$11:$AD$110,$K$3,13)),"",INDEX(リスト!$B$11:$AD$110,$K$3,13))</f>
        <v>和文</v>
      </c>
      <c r="G31" s="369"/>
      <c r="H31" s="369"/>
      <c r="I31" s="369"/>
      <c r="J31" s="369"/>
      <c r="K31" s="369"/>
      <c r="L31" s="369"/>
      <c r="M31" s="369"/>
      <c r="N31" s="369"/>
      <c r="O31" s="199"/>
      <c r="P31" s="197" t="s">
        <v>23</v>
      </c>
      <c r="Q31" s="22"/>
      <c r="R31" s="6"/>
      <c r="S31" s="6"/>
      <c r="T31" s="6"/>
      <c r="U31" s="199"/>
      <c r="V31" s="199"/>
      <c r="W31" s="199"/>
      <c r="X31" s="199"/>
      <c r="Y31" s="369" t="str">
        <f>IF(ISBLANK(INDEX(リスト!$B$11:$AD$110,$K$3,14)),"",INDEX(リスト!$B$11:$AD$110,$K$3,14))</f>
        <v>必要</v>
      </c>
      <c r="Z31" s="369"/>
      <c r="AA31" s="369"/>
      <c r="AB31" s="369"/>
      <c r="AC31" s="369"/>
      <c r="AD31" s="369"/>
      <c r="AE31" s="369"/>
      <c r="AF31" s="199"/>
      <c r="AG31" s="5" t="s">
        <v>24</v>
      </c>
      <c r="AH31" s="199"/>
      <c r="AI31" s="199"/>
      <c r="AJ31" s="199"/>
      <c r="AK31" s="199"/>
      <c r="AL31" s="199"/>
      <c r="AM31" s="199"/>
      <c r="AN31" s="365" t="str">
        <f>IF(ISBLANK(INDEX(リスト!$B$11:$AD$110,$K$3,15)),"",INDEX(リスト!$B$11:$AD$110,$K$3,15))</f>
        <v>要</v>
      </c>
      <c r="AO31" s="365"/>
      <c r="AP31" s="365"/>
      <c r="AQ31" s="365"/>
      <c r="AR31" s="365"/>
      <c r="AS31" s="365"/>
      <c r="AT31" s="365"/>
      <c r="AU31" s="365"/>
      <c r="AV31" s="199"/>
      <c r="AW31" s="350"/>
      <c r="AX31" s="351"/>
      <c r="AY31" s="351"/>
      <c r="AZ31" s="351"/>
      <c r="BA31" s="351"/>
      <c r="BB31" s="351"/>
      <c r="BC31" s="351"/>
      <c r="BD31" s="351"/>
      <c r="BE31" s="351"/>
      <c r="BF31" s="351"/>
      <c r="BG31" s="351"/>
      <c r="BH31" s="351"/>
      <c r="BI31" s="351"/>
      <c r="BJ31" s="351"/>
      <c r="BK31" s="351"/>
      <c r="BL31" s="351"/>
      <c r="BM31" s="351"/>
      <c r="BN31" s="352"/>
      <c r="BO31" s="201"/>
      <c r="BP31" s="198"/>
      <c r="BQ31" s="198"/>
      <c r="BR31" s="198"/>
      <c r="BS31" s="198"/>
      <c r="BT31" s="198"/>
      <c r="BU31" s="16"/>
      <c r="BV31" s="16"/>
      <c r="BW31" s="16"/>
    </row>
    <row r="32" spans="2:75" ht="13.05" customHeight="1" x14ac:dyDescent="0.2">
      <c r="B32" s="15"/>
      <c r="C32" s="182"/>
      <c r="D32" s="182"/>
      <c r="E32" s="182"/>
      <c r="F32" s="370"/>
      <c r="G32" s="370"/>
      <c r="H32" s="370"/>
      <c r="I32" s="370"/>
      <c r="J32" s="370"/>
      <c r="K32" s="370"/>
      <c r="L32" s="370"/>
      <c r="M32" s="370"/>
      <c r="N32" s="370"/>
      <c r="O32" s="182"/>
      <c r="P32" s="15"/>
      <c r="Q32" s="182"/>
      <c r="R32" s="182"/>
      <c r="S32" s="182"/>
      <c r="T32" s="182"/>
      <c r="U32" s="182"/>
      <c r="V32" s="182"/>
      <c r="W32" s="182"/>
      <c r="X32" s="182"/>
      <c r="Y32" s="370"/>
      <c r="Z32" s="370"/>
      <c r="AA32" s="370"/>
      <c r="AB32" s="370"/>
      <c r="AC32" s="370"/>
      <c r="AD32" s="370"/>
      <c r="AE32" s="370"/>
      <c r="AF32" s="182"/>
      <c r="AG32" s="8"/>
      <c r="AH32" s="182"/>
      <c r="AI32" s="182"/>
      <c r="AJ32" s="182"/>
      <c r="AK32" s="182"/>
      <c r="AL32" s="182"/>
      <c r="AM32" s="182"/>
      <c r="AN32" s="363"/>
      <c r="AO32" s="363"/>
      <c r="AP32" s="363"/>
      <c r="AQ32" s="363"/>
      <c r="AR32" s="363"/>
      <c r="AS32" s="363"/>
      <c r="AT32" s="363"/>
      <c r="AU32" s="363"/>
      <c r="AV32" s="182"/>
      <c r="AW32" s="350"/>
      <c r="AX32" s="351"/>
      <c r="AY32" s="351"/>
      <c r="AZ32" s="351"/>
      <c r="BA32" s="351"/>
      <c r="BB32" s="351"/>
      <c r="BC32" s="351"/>
      <c r="BD32" s="351"/>
      <c r="BE32" s="351"/>
      <c r="BF32" s="351"/>
      <c r="BG32" s="351"/>
      <c r="BH32" s="351"/>
      <c r="BI32" s="351"/>
      <c r="BJ32" s="351"/>
      <c r="BK32" s="351"/>
      <c r="BL32" s="351"/>
      <c r="BM32" s="351"/>
      <c r="BN32" s="352"/>
      <c r="BO32" s="203"/>
      <c r="BP32" s="19"/>
      <c r="BQ32" s="19"/>
      <c r="BR32" s="19"/>
      <c r="BS32" s="19"/>
      <c r="BT32" s="19"/>
      <c r="BU32" s="19"/>
      <c r="BV32" s="14"/>
      <c r="BW32" s="14"/>
    </row>
    <row r="33" spans="2:75" s="196" customFormat="1" ht="9.6" x14ac:dyDescent="0.2">
      <c r="B33" s="5" t="s">
        <v>25</v>
      </c>
      <c r="C33" s="6"/>
      <c r="D33" s="6"/>
      <c r="E33" s="6"/>
      <c r="F33" s="6"/>
      <c r="G33" s="6"/>
      <c r="H33" s="6"/>
      <c r="I33" s="6"/>
      <c r="J33" s="6"/>
      <c r="K33" s="6"/>
      <c r="L33" s="6"/>
      <c r="M33" s="6"/>
      <c r="N33" s="6"/>
      <c r="O33" s="6"/>
      <c r="P33" s="5" t="s">
        <v>26</v>
      </c>
      <c r="Q33" s="22"/>
      <c r="R33" s="6"/>
      <c r="S33" s="6"/>
      <c r="T33" s="6"/>
      <c r="U33" s="6"/>
      <c r="V33" s="6"/>
      <c r="W33" s="6"/>
      <c r="X33" s="6"/>
      <c r="Y33" s="6"/>
      <c r="Z33" s="6"/>
      <c r="AA33" s="6"/>
      <c r="AB33" s="6"/>
      <c r="AC33" s="6"/>
      <c r="AD33" s="5" t="s">
        <v>27</v>
      </c>
      <c r="AE33" s="6"/>
      <c r="AF33" s="6"/>
      <c r="AG33" s="6"/>
      <c r="AH33" s="6"/>
      <c r="AI33" s="6"/>
      <c r="AJ33" s="6"/>
      <c r="AK33" s="6"/>
      <c r="AL33" s="6"/>
      <c r="AM33" s="6"/>
      <c r="AN33" s="6"/>
      <c r="AO33" s="6"/>
      <c r="AP33" s="6"/>
      <c r="AQ33" s="6"/>
      <c r="AR33" s="6"/>
      <c r="AS33" s="6"/>
      <c r="AT33" s="6"/>
      <c r="AU33" s="6"/>
      <c r="AV33" s="6"/>
      <c r="AW33" s="350"/>
      <c r="AX33" s="351"/>
      <c r="AY33" s="351"/>
      <c r="AZ33" s="351"/>
      <c r="BA33" s="351"/>
      <c r="BB33" s="351"/>
      <c r="BC33" s="351"/>
      <c r="BD33" s="351"/>
      <c r="BE33" s="351"/>
      <c r="BF33" s="351"/>
      <c r="BG33" s="351"/>
      <c r="BH33" s="351"/>
      <c r="BI33" s="351"/>
      <c r="BJ33" s="351"/>
      <c r="BK33" s="351"/>
      <c r="BL33" s="351"/>
      <c r="BM33" s="351"/>
      <c r="BN33" s="352"/>
      <c r="BO33" s="21"/>
      <c r="BP33" s="16"/>
      <c r="BQ33" s="16"/>
      <c r="BR33" s="16"/>
      <c r="BS33" s="16"/>
      <c r="BT33" s="16"/>
      <c r="BU33" s="16"/>
      <c r="BV33" s="16"/>
      <c r="BW33" s="16"/>
    </row>
    <row r="34" spans="2:75" ht="13.05" customHeight="1" x14ac:dyDescent="0.2">
      <c r="B34" s="362" t="str">
        <f>IF(ISBLANK(INDEX(リスト!$B$11:$AD$110,$K$3,16)),"",INDEX(リスト!$B$11:$AD$110,$K$3,16))</f>
        <v>個別</v>
      </c>
      <c r="C34" s="363"/>
      <c r="D34" s="363"/>
      <c r="E34" s="363"/>
      <c r="F34" s="363"/>
      <c r="G34" s="363"/>
      <c r="H34" s="363"/>
      <c r="I34" s="363"/>
      <c r="J34" s="363"/>
      <c r="K34" s="363"/>
      <c r="L34" s="363"/>
      <c r="M34" s="363"/>
      <c r="N34" s="363"/>
      <c r="O34" s="364"/>
      <c r="P34" s="362" t="str">
        <f>IF(ISBLANK(INDEX(リスト!$B11:$AD$110,$K$3,17)),"",INDEX(リスト!$B$11:$AD$110,$K$3,17))</f>
        <v>←</v>
      </c>
      <c r="Q34" s="363"/>
      <c r="R34" s="363"/>
      <c r="S34" s="363"/>
      <c r="T34" s="363"/>
      <c r="U34" s="363"/>
      <c r="V34" s="363"/>
      <c r="W34" s="363"/>
      <c r="X34" s="363"/>
      <c r="Y34" s="363"/>
      <c r="Z34" s="363"/>
      <c r="AA34" s="363"/>
      <c r="AB34" s="363"/>
      <c r="AC34" s="364"/>
      <c r="AD34" s="362" t="str">
        <f>IF(ISBLANK(INDEX(リスト!$B$11:$AD$110,$K$3,18)),"",(INDEX(リスト!$B$11:$AD$110,$K$3,18)))</f>
        <v>無</v>
      </c>
      <c r="AE34" s="363"/>
      <c r="AF34" s="363"/>
      <c r="AG34" s="361"/>
      <c r="AH34" s="361"/>
      <c r="AI34" s="361"/>
      <c r="AJ34" s="361"/>
      <c r="AK34" s="361"/>
      <c r="AL34" s="361"/>
      <c r="AM34" s="361"/>
      <c r="AN34" s="361"/>
      <c r="AO34" s="361"/>
      <c r="AP34" s="361"/>
      <c r="AQ34" s="361"/>
      <c r="AR34" s="361"/>
      <c r="AS34" s="361"/>
      <c r="AT34" s="361"/>
      <c r="AU34" s="361"/>
      <c r="AV34" s="367"/>
      <c r="AW34" s="350"/>
      <c r="AX34" s="351"/>
      <c r="AY34" s="351"/>
      <c r="AZ34" s="351"/>
      <c r="BA34" s="351"/>
      <c r="BB34" s="351"/>
      <c r="BC34" s="351"/>
      <c r="BD34" s="351"/>
      <c r="BE34" s="351"/>
      <c r="BF34" s="351"/>
      <c r="BG34" s="351"/>
      <c r="BH34" s="351"/>
      <c r="BI34" s="351"/>
      <c r="BJ34" s="351"/>
      <c r="BK34" s="351"/>
      <c r="BL34" s="351"/>
      <c r="BM34" s="351"/>
      <c r="BN34" s="352"/>
      <c r="BO34" s="17"/>
      <c r="BP34" s="14"/>
      <c r="BQ34" s="14"/>
      <c r="BR34" s="14"/>
      <c r="BS34" s="14"/>
      <c r="BT34" s="14"/>
      <c r="BU34" s="14"/>
      <c r="BV34" s="14"/>
      <c r="BW34" s="14"/>
    </row>
    <row r="35" spans="2:75" s="196" customFormat="1" ht="9.6" x14ac:dyDescent="0.2">
      <c r="B35" s="5" t="s">
        <v>28</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350"/>
      <c r="AX35" s="351"/>
      <c r="AY35" s="351"/>
      <c r="AZ35" s="351"/>
      <c r="BA35" s="351"/>
      <c r="BB35" s="351"/>
      <c r="BC35" s="351"/>
      <c r="BD35" s="351"/>
      <c r="BE35" s="351"/>
      <c r="BF35" s="351"/>
      <c r="BG35" s="351"/>
      <c r="BH35" s="351"/>
      <c r="BI35" s="351"/>
      <c r="BJ35" s="351"/>
      <c r="BK35" s="351"/>
      <c r="BL35" s="351"/>
      <c r="BM35" s="351"/>
      <c r="BN35" s="352"/>
      <c r="BO35" s="21"/>
      <c r="BP35" s="16"/>
      <c r="BQ35" s="16"/>
      <c r="BR35" s="16"/>
      <c r="BS35" s="16"/>
      <c r="BT35" s="16"/>
      <c r="BU35" s="16"/>
      <c r="BV35" s="16"/>
      <c r="BW35" s="16"/>
    </row>
    <row r="36" spans="2:75" ht="13.05" customHeight="1" x14ac:dyDescent="0.2">
      <c r="B36" s="8"/>
      <c r="C36" s="361" t="str">
        <f>IF(ISBLANK(INDEX(リスト!$B$11:$AD$110,$K$3,20)),"",(INDEX(リスト!$B$11:$AD$110,$K$3,20)))</f>
        <v>上記お客様名と同じ</v>
      </c>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7"/>
      <c r="AW36" s="350"/>
      <c r="AX36" s="351"/>
      <c r="AY36" s="351"/>
      <c r="AZ36" s="351"/>
      <c r="BA36" s="351"/>
      <c r="BB36" s="351"/>
      <c r="BC36" s="351"/>
      <c r="BD36" s="351"/>
      <c r="BE36" s="351"/>
      <c r="BF36" s="351"/>
      <c r="BG36" s="351"/>
      <c r="BH36" s="351"/>
      <c r="BI36" s="351"/>
      <c r="BJ36" s="351"/>
      <c r="BK36" s="351"/>
      <c r="BL36" s="351"/>
      <c r="BM36" s="351"/>
      <c r="BN36" s="352"/>
      <c r="BO36" s="17"/>
      <c r="BP36" s="14"/>
      <c r="BQ36" s="14"/>
      <c r="BR36" s="14"/>
      <c r="BS36" s="14"/>
      <c r="BT36" s="14"/>
      <c r="BU36" s="14"/>
      <c r="BV36" s="14"/>
      <c r="BW36" s="14"/>
    </row>
    <row r="37" spans="2:75" s="196" customFormat="1" ht="9.6" x14ac:dyDescent="0.2">
      <c r="B37" s="5" t="s">
        <v>29</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350"/>
      <c r="AX37" s="351"/>
      <c r="AY37" s="351"/>
      <c r="AZ37" s="351"/>
      <c r="BA37" s="351"/>
      <c r="BB37" s="351"/>
      <c r="BC37" s="351"/>
      <c r="BD37" s="351"/>
      <c r="BE37" s="351"/>
      <c r="BF37" s="351"/>
      <c r="BG37" s="351"/>
      <c r="BH37" s="351"/>
      <c r="BI37" s="351"/>
      <c r="BJ37" s="351"/>
      <c r="BK37" s="351"/>
      <c r="BL37" s="351"/>
      <c r="BM37" s="351"/>
      <c r="BN37" s="352"/>
      <c r="BO37" s="21"/>
      <c r="BP37" s="16"/>
      <c r="BQ37" s="16"/>
      <c r="BR37" s="16"/>
      <c r="BS37" s="16"/>
      <c r="BT37" s="16"/>
      <c r="BU37" s="16"/>
      <c r="BV37" s="16"/>
      <c r="BW37" s="16"/>
    </row>
    <row r="38" spans="2:75" ht="13.05" customHeight="1" x14ac:dyDescent="0.2">
      <c r="B38" s="8"/>
      <c r="C38" s="363" t="str">
        <f>IF(ISBLANK(INDEX(リスト!$B$11:$AD$110,$K$3,22)),"",(INDEX(リスト!$B$11:$AD$110,$K$3,22)))</f>
        <v>不要</v>
      </c>
      <c r="D38" s="363"/>
      <c r="E38" s="363"/>
      <c r="F38" s="363"/>
      <c r="G38" s="363"/>
      <c r="H38" s="363"/>
      <c r="I38" s="363"/>
      <c r="J38" s="363"/>
      <c r="K38" s="363"/>
      <c r="L38" s="363"/>
      <c r="M38" s="363"/>
      <c r="N38" s="363"/>
      <c r="O38" s="363"/>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7"/>
      <c r="AW38" s="350"/>
      <c r="AX38" s="351"/>
      <c r="AY38" s="351"/>
      <c r="AZ38" s="351"/>
      <c r="BA38" s="351"/>
      <c r="BB38" s="351"/>
      <c r="BC38" s="351"/>
      <c r="BD38" s="351"/>
      <c r="BE38" s="351"/>
      <c r="BF38" s="351"/>
      <c r="BG38" s="351"/>
      <c r="BH38" s="351"/>
      <c r="BI38" s="351"/>
      <c r="BJ38" s="351"/>
      <c r="BK38" s="351"/>
      <c r="BL38" s="351"/>
      <c r="BM38" s="351"/>
      <c r="BN38" s="352"/>
      <c r="BO38" s="17"/>
      <c r="BP38" s="14"/>
      <c r="BQ38" s="14"/>
      <c r="BR38" s="14"/>
      <c r="BS38" s="14"/>
      <c r="BT38" s="14"/>
      <c r="BU38" s="14"/>
      <c r="BV38" s="14"/>
      <c r="BW38" s="14"/>
    </row>
    <row r="39" spans="2:75" s="196" customFormat="1" ht="9.6" x14ac:dyDescent="0.2">
      <c r="B39" s="197" t="s">
        <v>30</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350"/>
      <c r="AX39" s="351"/>
      <c r="AY39" s="351"/>
      <c r="AZ39" s="351"/>
      <c r="BA39" s="351"/>
      <c r="BB39" s="351"/>
      <c r="BC39" s="351"/>
      <c r="BD39" s="351"/>
      <c r="BE39" s="351"/>
      <c r="BF39" s="351"/>
      <c r="BG39" s="351"/>
      <c r="BH39" s="351"/>
      <c r="BI39" s="351"/>
      <c r="BJ39" s="351"/>
      <c r="BK39" s="351"/>
      <c r="BL39" s="351"/>
      <c r="BM39" s="351"/>
      <c r="BN39" s="352"/>
      <c r="BO39" s="201"/>
      <c r="BP39" s="198"/>
      <c r="BQ39" s="198"/>
      <c r="BR39" s="198"/>
      <c r="BS39" s="198"/>
      <c r="BT39" s="16"/>
      <c r="BU39" s="16"/>
      <c r="BV39" s="205"/>
      <c r="BW39" s="205"/>
    </row>
    <row r="40" spans="2:75" ht="13.05" customHeight="1" x14ac:dyDescent="0.2">
      <c r="B40" s="8"/>
      <c r="C40" s="361" t="str">
        <f>IF(ISBLANK(INDEX(リスト!$B$11:$AD$110,$K$3,24)),"",(INDEX(リスト!$B$11:$AD$110,$K$3,24)))</f>
        <v>１年</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7"/>
      <c r="AW40" s="350"/>
      <c r="AX40" s="351"/>
      <c r="AY40" s="351"/>
      <c r="AZ40" s="351"/>
      <c r="BA40" s="351"/>
      <c r="BB40" s="351"/>
      <c r="BC40" s="351"/>
      <c r="BD40" s="351"/>
      <c r="BE40" s="351"/>
      <c r="BF40" s="351"/>
      <c r="BG40" s="351"/>
      <c r="BH40" s="351"/>
      <c r="BI40" s="351"/>
      <c r="BJ40" s="351"/>
      <c r="BK40" s="351"/>
      <c r="BL40" s="351"/>
      <c r="BM40" s="351"/>
      <c r="BN40" s="352"/>
      <c r="BO40" s="17"/>
      <c r="BP40" s="14"/>
      <c r="BQ40" s="14"/>
      <c r="BR40" s="14"/>
      <c r="BS40" s="14"/>
      <c r="BT40" s="14"/>
      <c r="BU40" s="14"/>
      <c r="BV40" s="14"/>
      <c r="BW40" s="14"/>
    </row>
    <row r="41" spans="2:75" s="196" customFormat="1" ht="9.75" customHeight="1" x14ac:dyDescent="0.2">
      <c r="B41" s="5" t="s">
        <v>31</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197" t="s">
        <v>32</v>
      </c>
      <c r="AE41" s="6"/>
      <c r="AF41" s="6"/>
      <c r="AG41" s="6"/>
      <c r="AH41" s="6"/>
      <c r="AI41" s="6"/>
      <c r="AJ41" s="6"/>
      <c r="AK41" s="6"/>
      <c r="AL41" s="6"/>
      <c r="AM41" s="6"/>
      <c r="AN41" s="6"/>
      <c r="AO41" s="6"/>
      <c r="AP41" s="6"/>
      <c r="AQ41" s="6"/>
      <c r="AR41" s="6"/>
      <c r="AS41" s="6"/>
      <c r="AT41" s="6"/>
      <c r="AU41" s="6"/>
      <c r="AV41" s="6"/>
      <c r="AW41" s="350"/>
      <c r="AX41" s="351"/>
      <c r="AY41" s="351"/>
      <c r="AZ41" s="351"/>
      <c r="BA41" s="351"/>
      <c r="BB41" s="351"/>
      <c r="BC41" s="351"/>
      <c r="BD41" s="351"/>
      <c r="BE41" s="351"/>
      <c r="BF41" s="351"/>
      <c r="BG41" s="351"/>
      <c r="BH41" s="351"/>
      <c r="BI41" s="351"/>
      <c r="BJ41" s="351"/>
      <c r="BK41" s="351"/>
      <c r="BL41" s="351"/>
      <c r="BM41" s="351"/>
      <c r="BN41" s="352"/>
      <c r="BO41" s="21"/>
      <c r="BP41" s="16"/>
      <c r="BQ41" s="16"/>
      <c r="BR41" s="16"/>
      <c r="BS41" s="16"/>
      <c r="BT41" s="16"/>
      <c r="BU41" s="16"/>
      <c r="BV41" s="198"/>
      <c r="BW41" s="198"/>
    </row>
    <row r="42" spans="2:75" ht="13.05" customHeight="1" x14ac:dyDescent="0.2">
      <c r="B42" s="8"/>
      <c r="C42" s="361" t="str">
        <f>IF(ISBLANK(INDEX(リスト!$B$11:$AD$110,$K$3,26)),"",(INDEX(リスト!$B$11:$AD$110,$K$3,26)))</f>
        <v>宅配</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7"/>
      <c r="AD42" s="371">
        <f>IF(ISBLANK(INDEX(リスト!$B$11:$AD$110,$K$3,28)),"",INDEX(リスト!$B$11:$AD$110,$K$3,28))</f>
        <v>43403</v>
      </c>
      <c r="AE42" s="372"/>
      <c r="AF42" s="372"/>
      <c r="AG42" s="372"/>
      <c r="AH42" s="372"/>
      <c r="AI42" s="372"/>
      <c r="AJ42" s="372"/>
      <c r="AK42" s="372"/>
      <c r="AL42" s="372"/>
      <c r="AM42" s="372"/>
      <c r="AN42" s="372"/>
      <c r="AO42" s="372"/>
      <c r="AP42" s="372"/>
      <c r="AQ42" s="372"/>
      <c r="AR42" s="372"/>
      <c r="AS42" s="372"/>
      <c r="AT42" s="372"/>
      <c r="AU42" s="372"/>
      <c r="AV42" s="373"/>
      <c r="AW42" s="350"/>
      <c r="AX42" s="351"/>
      <c r="AY42" s="351"/>
      <c r="AZ42" s="351"/>
      <c r="BA42" s="351"/>
      <c r="BB42" s="351"/>
      <c r="BC42" s="351"/>
      <c r="BD42" s="351"/>
      <c r="BE42" s="351"/>
      <c r="BF42" s="351"/>
      <c r="BG42" s="351"/>
      <c r="BH42" s="351"/>
      <c r="BI42" s="351"/>
      <c r="BJ42" s="351"/>
      <c r="BK42" s="351"/>
      <c r="BL42" s="351"/>
      <c r="BM42" s="351"/>
      <c r="BN42" s="352"/>
      <c r="BO42" s="17"/>
      <c r="BP42" s="14"/>
      <c r="BQ42" s="14"/>
      <c r="BR42" s="14"/>
      <c r="BS42" s="14"/>
      <c r="BT42" s="14"/>
      <c r="BU42" s="14"/>
      <c r="BV42" s="20"/>
      <c r="BW42" s="20"/>
    </row>
    <row r="43" spans="2:75" s="196" customFormat="1" ht="9.6" x14ac:dyDescent="0.2">
      <c r="B43" s="5" t="s">
        <v>33</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350"/>
      <c r="AX43" s="351"/>
      <c r="AY43" s="351"/>
      <c r="AZ43" s="351"/>
      <c r="BA43" s="351"/>
      <c r="BB43" s="351"/>
      <c r="BC43" s="351"/>
      <c r="BD43" s="351"/>
      <c r="BE43" s="351"/>
      <c r="BF43" s="351"/>
      <c r="BG43" s="351"/>
      <c r="BH43" s="351"/>
      <c r="BI43" s="351"/>
      <c r="BJ43" s="351"/>
      <c r="BK43" s="351"/>
      <c r="BL43" s="351"/>
      <c r="BM43" s="351"/>
      <c r="BN43" s="352"/>
      <c r="BO43" s="21"/>
      <c r="BP43" s="16"/>
      <c r="BQ43" s="16"/>
      <c r="BR43" s="16"/>
      <c r="BS43" s="16"/>
      <c r="BT43" s="16"/>
      <c r="BU43" s="16"/>
      <c r="BV43" s="16"/>
      <c r="BW43" s="16"/>
    </row>
    <row r="44" spans="2:75" ht="11.1" customHeight="1" x14ac:dyDescent="0.2">
      <c r="B44" s="17"/>
      <c r="C44" s="356" t="str">
        <f>IF(ISBLANK(INDEX(リスト!$B$11:$AD$110,$K$3,29)),"",INDEX(リスト!$B$11:$AD$110,$K$3,29))</f>
        <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7"/>
      <c r="AW44" s="350"/>
      <c r="AX44" s="351"/>
      <c r="AY44" s="351"/>
      <c r="AZ44" s="351"/>
      <c r="BA44" s="351"/>
      <c r="BB44" s="351"/>
      <c r="BC44" s="351"/>
      <c r="BD44" s="351"/>
      <c r="BE44" s="351"/>
      <c r="BF44" s="351"/>
      <c r="BG44" s="351"/>
      <c r="BH44" s="351"/>
      <c r="BI44" s="351"/>
      <c r="BJ44" s="351"/>
      <c r="BK44" s="351"/>
      <c r="BL44" s="351"/>
      <c r="BM44" s="351"/>
      <c r="BN44" s="352"/>
      <c r="BO44" s="17"/>
      <c r="BP44" s="14"/>
      <c r="BQ44" s="14"/>
      <c r="BR44" s="13"/>
      <c r="BS44" s="13"/>
      <c r="BT44" s="13"/>
      <c r="BU44" s="13"/>
      <c r="BV44" s="13"/>
      <c r="BW44" s="13"/>
    </row>
    <row r="45" spans="2:75" ht="11.1" customHeight="1" x14ac:dyDescent="0.2">
      <c r="B45" s="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9"/>
      <c r="AW45" s="353"/>
      <c r="AX45" s="354"/>
      <c r="AY45" s="354"/>
      <c r="AZ45" s="354"/>
      <c r="BA45" s="354"/>
      <c r="BB45" s="354"/>
      <c r="BC45" s="354"/>
      <c r="BD45" s="354"/>
      <c r="BE45" s="354"/>
      <c r="BF45" s="354"/>
      <c r="BG45" s="354"/>
      <c r="BH45" s="354"/>
      <c r="BI45" s="354"/>
      <c r="BJ45" s="354"/>
      <c r="BK45" s="354"/>
      <c r="BL45" s="354"/>
      <c r="BM45" s="354"/>
      <c r="BN45" s="355"/>
      <c r="BO45" s="17"/>
      <c r="BP45" s="14"/>
      <c r="BQ45" s="14"/>
      <c r="BR45" s="13"/>
      <c r="BS45" s="13"/>
      <c r="BT45" s="13"/>
      <c r="BU45" s="13"/>
      <c r="BV45" s="13"/>
      <c r="BW45" s="13"/>
    </row>
    <row r="46" spans="2:75" s="196" customFormat="1" ht="9.6" x14ac:dyDescent="0.2">
      <c r="B46" s="206" t="s">
        <v>259</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7" t="s">
        <v>258</v>
      </c>
      <c r="BO46" s="206"/>
      <c r="BP46" s="206"/>
      <c r="BQ46" s="206"/>
      <c r="BR46" s="206"/>
      <c r="BS46" s="16"/>
      <c r="BT46" s="206"/>
      <c r="BU46" s="206"/>
      <c r="BV46" s="7"/>
      <c r="BW46" s="7"/>
    </row>
    <row r="47" spans="2:75" s="190" customFormat="1" ht="9" x14ac:dyDescent="0.2">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4"/>
      <c r="BP47" s="204"/>
      <c r="BQ47" s="204"/>
      <c r="BR47" s="204"/>
      <c r="BS47" s="204"/>
      <c r="BT47" s="204"/>
      <c r="BU47" s="204"/>
      <c r="BV47" s="204"/>
      <c r="BW47" s="204"/>
    </row>
    <row r="48" spans="2:75" s="193" customFormat="1" x14ac:dyDescent="0.2">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14"/>
      <c r="BP48" s="14"/>
      <c r="BQ48" s="14"/>
      <c r="BR48" s="14"/>
      <c r="BS48" s="14"/>
      <c r="BT48" s="14"/>
      <c r="BU48" s="14"/>
      <c r="BV48" s="14"/>
      <c r="BW48" s="14"/>
    </row>
    <row r="49" spans="2:75" ht="19.2" x14ac:dyDescent="0.2">
      <c r="B49" s="12" t="str">
        <f>"計測器／計量器校正・修理票 Ｂ 【"</f>
        <v>計測器／計量器校正・修理票 Ｂ 【</v>
      </c>
      <c r="C49" s="2"/>
      <c r="D49" s="2"/>
      <c r="E49" s="2"/>
      <c r="F49" s="2"/>
      <c r="G49" s="2"/>
      <c r="H49" s="2"/>
      <c r="I49" s="2"/>
      <c r="J49" s="2"/>
      <c r="K49" s="2"/>
      <c r="L49" s="2"/>
      <c r="M49" s="2"/>
      <c r="N49" s="2"/>
      <c r="O49" s="2"/>
      <c r="P49" s="2"/>
      <c r="Q49" s="2"/>
      <c r="R49" s="2"/>
      <c r="S49" s="2"/>
      <c r="T49" s="2"/>
      <c r="U49" s="2"/>
      <c r="V49" s="2"/>
      <c r="W49" s="2"/>
      <c r="X49" s="345">
        <f ca="1">X7</f>
        <v>44474</v>
      </c>
      <c r="Y49" s="345"/>
      <c r="Z49" s="345"/>
      <c r="AA49" s="345"/>
      <c r="AB49" s="345"/>
      <c r="AC49" s="2"/>
      <c r="AD49" s="12" t="s">
        <v>262</v>
      </c>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3" t="s">
        <v>4</v>
      </c>
      <c r="BF49" s="377">
        <f ca="1">TODAY()</f>
        <v>44474</v>
      </c>
      <c r="BG49" s="377"/>
      <c r="BH49" s="377"/>
      <c r="BI49" s="377"/>
      <c r="BJ49" s="377"/>
      <c r="BK49" s="377"/>
      <c r="BL49" s="377"/>
      <c r="BM49" s="377"/>
      <c r="BN49" s="377"/>
      <c r="BO49" s="2"/>
      <c r="BP49" s="2"/>
      <c r="BQ49" s="2"/>
      <c r="BR49" s="2"/>
      <c r="BS49" s="2"/>
      <c r="BT49" s="194"/>
      <c r="BU49" s="194"/>
      <c r="BV49" s="3"/>
      <c r="BW49" s="4"/>
    </row>
    <row r="50" spans="2:75" s="196" customFormat="1" ht="9.75" customHeight="1" x14ac:dyDescent="0.2">
      <c r="B50" s="5" t="s">
        <v>5</v>
      </c>
      <c r="C50" s="6"/>
      <c r="D50" s="6"/>
      <c r="E50" s="6"/>
      <c r="F50" s="6"/>
      <c r="G50" s="6"/>
      <c r="H50" s="6"/>
      <c r="I50" s="6"/>
      <c r="J50" s="6"/>
      <c r="K50" s="6"/>
      <c r="L50" s="6"/>
      <c r="M50" s="6"/>
      <c r="N50" s="6"/>
      <c r="O50" s="6"/>
      <c r="P50" s="6"/>
      <c r="Q50" s="6"/>
      <c r="R50" s="6"/>
      <c r="S50" s="6"/>
      <c r="T50" s="6"/>
      <c r="U50" s="6"/>
      <c r="V50" s="6"/>
      <c r="W50" s="5" t="s">
        <v>6</v>
      </c>
      <c r="X50" s="6"/>
      <c r="Y50" s="6"/>
      <c r="Z50" s="6"/>
      <c r="AA50" s="365" t="str">
        <f>IF(ISBLANK(AA8),"",AA8)</f>
        <v>修理＋校正</v>
      </c>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6"/>
      <c r="BN50" s="22"/>
      <c r="BO50" s="21"/>
      <c r="BP50" s="16"/>
      <c r="BQ50" s="16"/>
      <c r="BR50" s="16"/>
      <c r="BS50" s="16"/>
      <c r="BT50" s="16"/>
      <c r="BU50" s="16"/>
      <c r="BV50" s="16"/>
      <c r="BW50" s="16"/>
    </row>
    <row r="51" spans="2:75" ht="13.05" customHeight="1" x14ac:dyDescent="0.2">
      <c r="B51" s="8"/>
      <c r="C51" s="363">
        <f>IF(ISBLANK(C9), "", C9)</f>
        <v>123</v>
      </c>
      <c r="D51" s="363"/>
      <c r="E51" s="363"/>
      <c r="F51" s="363"/>
      <c r="G51" s="363"/>
      <c r="H51" s="363"/>
      <c r="I51" s="363"/>
      <c r="J51" s="363"/>
      <c r="K51" s="363"/>
      <c r="L51" s="363"/>
      <c r="M51" s="363"/>
      <c r="N51" s="363"/>
      <c r="O51" s="363"/>
      <c r="P51" s="363"/>
      <c r="Q51" s="363"/>
      <c r="R51" s="363"/>
      <c r="S51" s="363"/>
      <c r="T51" s="363"/>
      <c r="U51" s="363"/>
      <c r="V51" s="180"/>
      <c r="W51" s="8"/>
      <c r="X51" s="180"/>
      <c r="Y51" s="180"/>
      <c r="Z51" s="180"/>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180"/>
      <c r="BN51" s="181"/>
      <c r="BO51" s="17"/>
      <c r="BP51" s="14"/>
      <c r="BQ51" s="14"/>
      <c r="BR51" s="14"/>
      <c r="BS51" s="14"/>
      <c r="BT51" s="14"/>
      <c r="BU51" s="14"/>
      <c r="BV51" s="14"/>
      <c r="BW51" s="14"/>
    </row>
    <row r="52" spans="2:75" s="193" customFormat="1" ht="3" customHeigh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row>
    <row r="53" spans="2:75" s="196" customFormat="1" ht="9.75" customHeight="1" x14ac:dyDescent="0.2">
      <c r="B53" s="5" t="s">
        <v>7</v>
      </c>
      <c r="C53" s="6"/>
      <c r="D53" s="365" t="str">
        <f>IF(ISBLANK(D11), "", D11)</f>
        <v>品名</v>
      </c>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6"/>
      <c r="AR53" s="6"/>
      <c r="AS53" s="5" t="s">
        <v>8</v>
      </c>
      <c r="AT53" s="6"/>
      <c r="AU53" s="6"/>
      <c r="AV53" s="6"/>
      <c r="AW53" s="365" t="str">
        <f>IF(ISBLANK(AW11),"",AW11)</f>
        <v>●●株式会社</v>
      </c>
      <c r="AX53" s="365"/>
      <c r="AY53" s="365"/>
      <c r="AZ53" s="365"/>
      <c r="BA53" s="365"/>
      <c r="BB53" s="365"/>
      <c r="BC53" s="365"/>
      <c r="BD53" s="365"/>
      <c r="BE53" s="365"/>
      <c r="BF53" s="365"/>
      <c r="BG53" s="365"/>
      <c r="BH53" s="365"/>
      <c r="BI53" s="365"/>
      <c r="BJ53" s="365"/>
      <c r="BK53" s="365"/>
      <c r="BL53" s="365"/>
      <c r="BM53" s="365"/>
      <c r="BN53" s="378"/>
      <c r="BO53" s="21"/>
      <c r="BP53" s="16"/>
      <c r="BQ53" s="16"/>
      <c r="BR53" s="16"/>
      <c r="BS53" s="16"/>
      <c r="BT53" s="16"/>
      <c r="BU53" s="16"/>
      <c r="BV53" s="16"/>
      <c r="BW53" s="16"/>
    </row>
    <row r="54" spans="2:75" ht="13.05" customHeight="1" x14ac:dyDescent="0.2">
      <c r="B54" s="8"/>
      <c r="C54" s="180"/>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180"/>
      <c r="AR54" s="180"/>
      <c r="AS54" s="8"/>
      <c r="AT54" s="180"/>
      <c r="AU54" s="180"/>
      <c r="AV54" s="180"/>
      <c r="AW54" s="363"/>
      <c r="AX54" s="363"/>
      <c r="AY54" s="363"/>
      <c r="AZ54" s="363"/>
      <c r="BA54" s="363"/>
      <c r="BB54" s="363"/>
      <c r="BC54" s="363"/>
      <c r="BD54" s="363"/>
      <c r="BE54" s="363"/>
      <c r="BF54" s="363"/>
      <c r="BG54" s="363"/>
      <c r="BH54" s="363"/>
      <c r="BI54" s="363"/>
      <c r="BJ54" s="363"/>
      <c r="BK54" s="363"/>
      <c r="BL54" s="363"/>
      <c r="BM54" s="363"/>
      <c r="BN54" s="364"/>
      <c r="BO54" s="17"/>
      <c r="BP54" s="14"/>
      <c r="BQ54" s="14"/>
      <c r="BR54" s="14"/>
      <c r="BS54" s="14"/>
      <c r="BT54" s="14"/>
      <c r="BU54" s="14"/>
      <c r="BV54" s="368"/>
      <c r="BW54" s="368"/>
    </row>
    <row r="55" spans="2:75" s="196" customFormat="1" ht="9.75" customHeight="1" x14ac:dyDescent="0.2">
      <c r="B55" s="5" t="s">
        <v>9</v>
      </c>
      <c r="C55" s="6"/>
      <c r="D55" s="6"/>
      <c r="E55" s="6"/>
      <c r="F55" s="360" t="str">
        <f>IF(ISBLANK(F13),"",F13)</f>
        <v>111111    op10</v>
      </c>
      <c r="G55" s="360"/>
      <c r="H55" s="360"/>
      <c r="I55" s="360"/>
      <c r="J55" s="360"/>
      <c r="K55" s="360"/>
      <c r="L55" s="360"/>
      <c r="M55" s="360"/>
      <c r="N55" s="360"/>
      <c r="O55" s="360"/>
      <c r="P55" s="360"/>
      <c r="Q55" s="360"/>
      <c r="R55" s="360"/>
      <c r="S55" s="360"/>
      <c r="T55" s="360"/>
      <c r="U55" s="360"/>
      <c r="V55" s="6"/>
      <c r="W55" s="5" t="s">
        <v>10</v>
      </c>
      <c r="X55" s="6"/>
      <c r="Y55" s="6"/>
      <c r="Z55" s="365" t="str">
        <f>IF(ISBLANK(Z13),"",Z13)</f>
        <v>123</v>
      </c>
      <c r="AA55" s="365"/>
      <c r="AB55" s="365"/>
      <c r="AC55" s="365"/>
      <c r="AD55" s="365"/>
      <c r="AE55" s="365"/>
      <c r="AF55" s="365"/>
      <c r="AG55" s="365"/>
      <c r="AH55" s="365"/>
      <c r="AI55" s="365"/>
      <c r="AJ55" s="365"/>
      <c r="AK55" s="365"/>
      <c r="AL55" s="365"/>
      <c r="AM55" s="365"/>
      <c r="AN55" s="365"/>
      <c r="AO55" s="365"/>
      <c r="AP55" s="365"/>
      <c r="AQ55" s="365"/>
      <c r="AR55" s="6"/>
      <c r="AS55" s="5" t="s">
        <v>73</v>
      </c>
      <c r="AT55" s="6"/>
      <c r="AU55" s="6"/>
      <c r="AV55" s="365">
        <f>IF(ISBLANK(AV13),"",AV13)</f>
        <v>1</v>
      </c>
      <c r="AW55" s="365"/>
      <c r="AX55" s="365"/>
      <c r="AY55" s="365"/>
      <c r="AZ55" s="365"/>
      <c r="BA55" s="365"/>
      <c r="BB55" s="365"/>
      <c r="BC55" s="365"/>
      <c r="BD55" s="365"/>
      <c r="BE55" s="365"/>
      <c r="BF55" s="365"/>
      <c r="BG55" s="365"/>
      <c r="BH55" s="365"/>
      <c r="BI55" s="365"/>
      <c r="BJ55" s="365"/>
      <c r="BK55" s="365"/>
      <c r="BL55" s="365"/>
      <c r="BM55" s="6"/>
      <c r="BN55" s="22"/>
      <c r="BO55" s="21"/>
      <c r="BP55" s="16"/>
      <c r="BQ55" s="16"/>
      <c r="BR55" s="16"/>
      <c r="BS55" s="16"/>
      <c r="BT55" s="16"/>
      <c r="BU55" s="16"/>
      <c r="BV55" s="16"/>
      <c r="BW55" s="16"/>
    </row>
    <row r="56" spans="2:75" ht="13.05" customHeight="1" x14ac:dyDescent="0.2">
      <c r="B56" s="8"/>
      <c r="C56" s="180"/>
      <c r="D56" s="180"/>
      <c r="E56" s="180"/>
      <c r="F56" s="361"/>
      <c r="G56" s="361"/>
      <c r="H56" s="361"/>
      <c r="I56" s="361"/>
      <c r="J56" s="361"/>
      <c r="K56" s="361"/>
      <c r="L56" s="361"/>
      <c r="M56" s="361"/>
      <c r="N56" s="361"/>
      <c r="O56" s="361"/>
      <c r="P56" s="361"/>
      <c r="Q56" s="361"/>
      <c r="R56" s="361"/>
      <c r="S56" s="361"/>
      <c r="T56" s="361"/>
      <c r="U56" s="361"/>
      <c r="V56" s="180"/>
      <c r="W56" s="8"/>
      <c r="X56" s="180"/>
      <c r="Y56" s="180"/>
      <c r="Z56" s="363"/>
      <c r="AA56" s="363"/>
      <c r="AB56" s="363"/>
      <c r="AC56" s="363"/>
      <c r="AD56" s="363"/>
      <c r="AE56" s="363"/>
      <c r="AF56" s="363"/>
      <c r="AG56" s="363"/>
      <c r="AH56" s="363"/>
      <c r="AI56" s="363"/>
      <c r="AJ56" s="363"/>
      <c r="AK56" s="363"/>
      <c r="AL56" s="363"/>
      <c r="AM56" s="363"/>
      <c r="AN56" s="363"/>
      <c r="AO56" s="363"/>
      <c r="AP56" s="363"/>
      <c r="AQ56" s="363"/>
      <c r="AR56" s="180"/>
      <c r="AS56" s="8"/>
      <c r="AT56" s="180"/>
      <c r="AU56" s="180"/>
      <c r="AV56" s="363"/>
      <c r="AW56" s="363"/>
      <c r="AX56" s="363"/>
      <c r="AY56" s="363"/>
      <c r="AZ56" s="363"/>
      <c r="BA56" s="363"/>
      <c r="BB56" s="363"/>
      <c r="BC56" s="363"/>
      <c r="BD56" s="363"/>
      <c r="BE56" s="363"/>
      <c r="BF56" s="363"/>
      <c r="BG56" s="363"/>
      <c r="BH56" s="363"/>
      <c r="BI56" s="363"/>
      <c r="BJ56" s="363"/>
      <c r="BK56" s="363"/>
      <c r="BL56" s="363"/>
      <c r="BM56" s="180"/>
      <c r="BN56" s="181"/>
      <c r="BO56" s="17"/>
      <c r="BP56" s="14"/>
      <c r="BQ56" s="14"/>
      <c r="BR56" s="14"/>
      <c r="BS56" s="14"/>
      <c r="BT56" s="14"/>
      <c r="BU56" s="14"/>
      <c r="BV56" s="14"/>
      <c r="BW56" s="14"/>
    </row>
    <row r="57" spans="2:75" s="196" customFormat="1" ht="9.75" customHeight="1" x14ac:dyDescent="0.2">
      <c r="B57" s="5" t="s">
        <v>11</v>
      </c>
      <c r="C57" s="6"/>
      <c r="D57" s="6"/>
      <c r="E57" s="365" t="str">
        <f>IF(ISBLANK(E15),"",E15)</f>
        <v>有　(</v>
      </c>
      <c r="F57" s="365"/>
      <c r="G57" s="365"/>
      <c r="H57" s="360" t="str">
        <f>IF(ISBLANK(H15),"",H15)</f>
        <v>ACケーブル　　)</v>
      </c>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6"/>
      <c r="BO57" s="21"/>
      <c r="BP57" s="16"/>
      <c r="BQ57" s="16"/>
      <c r="BR57" s="16"/>
      <c r="BS57" s="16"/>
      <c r="BT57" s="16"/>
      <c r="BU57" s="16"/>
      <c r="BV57" s="16"/>
      <c r="BW57" s="16"/>
    </row>
    <row r="58" spans="2:75" ht="13.05" customHeight="1" x14ac:dyDescent="0.2">
      <c r="B58" s="8"/>
      <c r="C58" s="180"/>
      <c r="D58" s="180"/>
      <c r="E58" s="363"/>
      <c r="F58" s="363"/>
      <c r="G58" s="363"/>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61"/>
      <c r="BN58" s="367"/>
      <c r="BO58" s="17"/>
      <c r="BP58" s="14"/>
      <c r="BQ58" s="14"/>
      <c r="BR58" s="14"/>
      <c r="BS58" s="14"/>
      <c r="BT58" s="14"/>
      <c r="BU58" s="14"/>
      <c r="BV58" s="14"/>
      <c r="BW58" s="14"/>
    </row>
    <row r="59" spans="2:75" ht="3" customHeight="1" x14ac:dyDescent="0.2">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4"/>
      <c r="BT59" s="194"/>
      <c r="BU59" s="194"/>
      <c r="BV59" s="194"/>
      <c r="BW59" s="194"/>
    </row>
    <row r="60" spans="2:75" s="196" customFormat="1" ht="13.5" customHeight="1" x14ac:dyDescent="0.2">
      <c r="B60" s="5" t="s">
        <v>12</v>
      </c>
      <c r="C60" s="6"/>
      <c r="D60" s="6"/>
      <c r="E60" s="360" t="str">
        <f>IF(ISBLANK(E18),"",E18)</f>
        <v>㈱ＡＡＡ  BBB事業所</v>
      </c>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6"/>
      <c r="AS60" s="5" t="s">
        <v>13</v>
      </c>
      <c r="AT60" s="6"/>
      <c r="AU60" s="6"/>
      <c r="AV60" s="360" t="str">
        <f>IF(ISBLANK(AV18),"",AV18)</f>
        <v>田中一郎　様</v>
      </c>
      <c r="AW60" s="360"/>
      <c r="AX60" s="360"/>
      <c r="AY60" s="360"/>
      <c r="AZ60" s="360"/>
      <c r="BA60" s="360"/>
      <c r="BB60" s="360"/>
      <c r="BC60" s="360"/>
      <c r="BD60" s="360"/>
      <c r="BE60" s="360"/>
      <c r="BF60" s="360"/>
      <c r="BG60" s="360"/>
      <c r="BH60" s="360"/>
      <c r="BI60" s="360"/>
      <c r="BJ60" s="360"/>
      <c r="BK60" s="360"/>
      <c r="BL60" s="360"/>
      <c r="BM60" s="360"/>
      <c r="BN60" s="22"/>
      <c r="BO60" s="21"/>
      <c r="BP60" s="16"/>
      <c r="BQ60" s="16"/>
      <c r="BR60" s="16"/>
      <c r="BS60" s="16"/>
      <c r="BT60" s="16"/>
      <c r="BU60" s="16"/>
      <c r="BV60" s="16"/>
      <c r="BW60" s="16"/>
    </row>
    <row r="61" spans="2:75" ht="13.05" customHeight="1" x14ac:dyDescent="0.2">
      <c r="B61" s="8"/>
      <c r="C61" s="180"/>
      <c r="D61" s="180"/>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180"/>
      <c r="AS61" s="8"/>
      <c r="AT61" s="180"/>
      <c r="AU61" s="180"/>
      <c r="AV61" s="361"/>
      <c r="AW61" s="361"/>
      <c r="AX61" s="361"/>
      <c r="AY61" s="361"/>
      <c r="AZ61" s="361"/>
      <c r="BA61" s="361"/>
      <c r="BB61" s="361"/>
      <c r="BC61" s="361"/>
      <c r="BD61" s="361"/>
      <c r="BE61" s="361"/>
      <c r="BF61" s="361"/>
      <c r="BG61" s="361"/>
      <c r="BH61" s="361"/>
      <c r="BI61" s="361"/>
      <c r="BJ61" s="361"/>
      <c r="BK61" s="361"/>
      <c r="BL61" s="361"/>
      <c r="BM61" s="361"/>
      <c r="BN61" s="181"/>
      <c r="BO61" s="17"/>
      <c r="BP61" s="14"/>
      <c r="BQ61" s="14"/>
      <c r="BR61" s="14"/>
      <c r="BS61" s="14"/>
      <c r="BT61" s="14"/>
      <c r="BU61" s="14"/>
      <c r="BV61" s="14"/>
      <c r="BW61" s="14"/>
    </row>
    <row r="62" spans="2:75" s="196" customFormat="1" ht="13.5" customHeight="1" x14ac:dyDescent="0.2">
      <c r="B62" s="5" t="s">
        <v>14</v>
      </c>
      <c r="C62" s="6"/>
      <c r="D62" s="6"/>
      <c r="E62" s="360" t="str">
        <f>IF(ISBLANK(E20),"",E20)</f>
        <v>品質保証部</v>
      </c>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6"/>
      <c r="AS62" s="5" t="s">
        <v>15</v>
      </c>
      <c r="AT62" s="6"/>
      <c r="AU62" s="6"/>
      <c r="AV62" s="360" t="str">
        <f>IF(ISBLANK(AV20),"",AV20)</f>
        <v>03-1111-1112</v>
      </c>
      <c r="AW62" s="360"/>
      <c r="AX62" s="360"/>
      <c r="AY62" s="360"/>
      <c r="AZ62" s="360"/>
      <c r="BA62" s="360"/>
      <c r="BB62" s="360"/>
      <c r="BC62" s="360"/>
      <c r="BD62" s="360"/>
      <c r="BE62" s="360"/>
      <c r="BF62" s="360"/>
      <c r="BG62" s="360"/>
      <c r="BH62" s="360"/>
      <c r="BI62" s="360"/>
      <c r="BJ62" s="360"/>
      <c r="BK62" s="360"/>
      <c r="BL62" s="360"/>
      <c r="BM62" s="360"/>
      <c r="BN62" s="22"/>
      <c r="BO62" s="21"/>
      <c r="BP62" s="16"/>
      <c r="BQ62" s="16"/>
      <c r="BR62" s="16"/>
      <c r="BS62" s="16"/>
      <c r="BT62" s="16"/>
      <c r="BU62" s="16"/>
      <c r="BV62" s="16"/>
      <c r="BW62" s="16"/>
    </row>
    <row r="63" spans="2:75" ht="13.05" customHeight="1" x14ac:dyDescent="0.2">
      <c r="B63" s="8"/>
      <c r="C63" s="180"/>
      <c r="D63" s="180"/>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180"/>
      <c r="AS63" s="8"/>
      <c r="AT63" s="180"/>
      <c r="AU63" s="180"/>
      <c r="AV63" s="361"/>
      <c r="AW63" s="361"/>
      <c r="AX63" s="361"/>
      <c r="AY63" s="361"/>
      <c r="AZ63" s="361"/>
      <c r="BA63" s="361"/>
      <c r="BB63" s="361"/>
      <c r="BC63" s="361"/>
      <c r="BD63" s="361"/>
      <c r="BE63" s="361"/>
      <c r="BF63" s="361"/>
      <c r="BG63" s="361"/>
      <c r="BH63" s="361"/>
      <c r="BI63" s="361"/>
      <c r="BJ63" s="361"/>
      <c r="BK63" s="361"/>
      <c r="BL63" s="361"/>
      <c r="BM63" s="361"/>
      <c r="BN63" s="181"/>
      <c r="BO63" s="17"/>
      <c r="BP63" s="14"/>
      <c r="BQ63" s="14"/>
      <c r="BR63" s="14"/>
      <c r="BS63" s="14"/>
      <c r="BT63" s="14"/>
      <c r="BU63" s="14"/>
      <c r="BV63" s="14"/>
      <c r="BW63" s="14"/>
    </row>
    <row r="64" spans="2:75" s="196" customFormat="1" ht="13.5" customHeight="1" x14ac:dyDescent="0.2">
      <c r="B64" s="21" t="s">
        <v>16</v>
      </c>
      <c r="C64" s="16"/>
      <c r="D64" s="16"/>
      <c r="E64" s="16"/>
      <c r="F64" s="360" t="str">
        <f>IF(ISBLANK(F22),"",F22)</f>
        <v>㈱ＡＡＡ  BBB事業所</v>
      </c>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16"/>
      <c r="AS64" s="21" t="s">
        <v>17</v>
      </c>
      <c r="AT64" s="16"/>
      <c r="AU64" s="16"/>
      <c r="AV64" s="360" t="str">
        <f>IF(ISBLANK(AV22),"",AV22)</f>
        <v>03-1111-1113</v>
      </c>
      <c r="AW64" s="360"/>
      <c r="AX64" s="360"/>
      <c r="AY64" s="360"/>
      <c r="AZ64" s="360"/>
      <c r="BA64" s="360"/>
      <c r="BB64" s="360"/>
      <c r="BC64" s="360"/>
      <c r="BD64" s="360"/>
      <c r="BE64" s="360"/>
      <c r="BF64" s="360"/>
      <c r="BG64" s="360"/>
      <c r="BH64" s="360"/>
      <c r="BI64" s="360"/>
      <c r="BJ64" s="360"/>
      <c r="BK64" s="360"/>
      <c r="BL64" s="360"/>
      <c r="BM64" s="360"/>
      <c r="BN64" s="209"/>
      <c r="BO64" s="21"/>
      <c r="BP64" s="16"/>
      <c r="BQ64" s="16"/>
      <c r="BR64" s="16"/>
      <c r="BS64" s="16"/>
      <c r="BT64" s="16"/>
      <c r="BU64" s="16"/>
      <c r="BV64" s="16"/>
      <c r="BW64" s="16"/>
    </row>
    <row r="65" spans="2:75" ht="13.05" customHeight="1" x14ac:dyDescent="0.2">
      <c r="B65" s="17"/>
      <c r="C65" s="14"/>
      <c r="D65" s="14"/>
      <c r="E65" s="14"/>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14"/>
      <c r="AS65" s="8"/>
      <c r="AT65" s="14"/>
      <c r="AU65" s="14"/>
      <c r="AV65" s="361"/>
      <c r="AW65" s="361"/>
      <c r="AX65" s="361"/>
      <c r="AY65" s="361"/>
      <c r="AZ65" s="361"/>
      <c r="BA65" s="361"/>
      <c r="BB65" s="361"/>
      <c r="BC65" s="361"/>
      <c r="BD65" s="361"/>
      <c r="BE65" s="361"/>
      <c r="BF65" s="361"/>
      <c r="BG65" s="361"/>
      <c r="BH65" s="361"/>
      <c r="BI65" s="361"/>
      <c r="BJ65" s="361"/>
      <c r="BK65" s="361"/>
      <c r="BL65" s="361"/>
      <c r="BM65" s="361"/>
      <c r="BN65" s="210"/>
      <c r="BO65" s="17"/>
      <c r="BP65" s="14"/>
      <c r="BQ65" s="14"/>
      <c r="BR65" s="14"/>
      <c r="BS65" s="14"/>
      <c r="BT65" s="14"/>
      <c r="BU65" s="14"/>
      <c r="BV65" s="14"/>
      <c r="BW65" s="14"/>
    </row>
    <row r="66" spans="2:75" s="196" customFormat="1" ht="13.5" customHeight="1" x14ac:dyDescent="0.2">
      <c r="B66" s="5" t="s">
        <v>18</v>
      </c>
      <c r="C66" s="6"/>
      <c r="D66" s="6"/>
      <c r="E66" s="6"/>
      <c r="F66" s="6"/>
      <c r="G66" s="360" t="str">
        <f>IF(ISBLANK(G24),"",G24)</f>
        <v>品質保証部</v>
      </c>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6"/>
      <c r="AS66" s="197" t="s">
        <v>41</v>
      </c>
      <c r="AT66" s="6"/>
      <c r="AU66" s="6"/>
      <c r="AV66" s="360">
        <f>IF(ISBLANK(AV24),"",AV24)</f>
        <v>0</v>
      </c>
      <c r="AW66" s="360"/>
      <c r="AX66" s="360"/>
      <c r="AY66" s="360"/>
      <c r="AZ66" s="360"/>
      <c r="BA66" s="360"/>
      <c r="BB66" s="360"/>
      <c r="BC66" s="360"/>
      <c r="BD66" s="360"/>
      <c r="BE66" s="360"/>
      <c r="BF66" s="360"/>
      <c r="BG66" s="360"/>
      <c r="BH66" s="360"/>
      <c r="BI66" s="360"/>
      <c r="BJ66" s="360"/>
      <c r="BK66" s="360"/>
      <c r="BL66" s="360"/>
      <c r="BM66" s="360"/>
      <c r="BN66" s="22"/>
      <c r="BO66" s="21"/>
      <c r="BP66" s="16"/>
      <c r="BQ66" s="16"/>
      <c r="BR66" s="16"/>
      <c r="BS66" s="16"/>
      <c r="BT66" s="16"/>
      <c r="BU66" s="16"/>
      <c r="BV66" s="198"/>
      <c r="BW66" s="198"/>
    </row>
    <row r="67" spans="2:75" ht="13.05" customHeight="1" x14ac:dyDescent="0.2">
      <c r="B67" s="8"/>
      <c r="C67" s="180"/>
      <c r="D67" s="180"/>
      <c r="E67" s="180"/>
      <c r="F67" s="180"/>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180"/>
      <c r="AS67" s="8"/>
      <c r="AT67" s="180"/>
      <c r="AU67" s="180"/>
      <c r="AV67" s="361"/>
      <c r="AW67" s="361"/>
      <c r="AX67" s="361"/>
      <c r="AY67" s="361"/>
      <c r="AZ67" s="361"/>
      <c r="BA67" s="361"/>
      <c r="BB67" s="361"/>
      <c r="BC67" s="361"/>
      <c r="BD67" s="361"/>
      <c r="BE67" s="361"/>
      <c r="BF67" s="361"/>
      <c r="BG67" s="361"/>
      <c r="BH67" s="361"/>
      <c r="BI67" s="361"/>
      <c r="BJ67" s="361"/>
      <c r="BK67" s="361"/>
      <c r="BL67" s="361"/>
      <c r="BM67" s="361"/>
      <c r="BN67" s="181"/>
      <c r="BO67" s="17"/>
      <c r="BP67" s="14"/>
      <c r="BQ67" s="14"/>
      <c r="BR67" s="14"/>
      <c r="BS67" s="14"/>
      <c r="BT67" s="14"/>
      <c r="BU67" s="14"/>
      <c r="BV67" s="14"/>
      <c r="BW67" s="14"/>
    </row>
    <row r="68" spans="2:75" s="196" customFormat="1" ht="13.5" customHeight="1" x14ac:dyDescent="0.2">
      <c r="B68" s="197" t="s">
        <v>19</v>
      </c>
      <c r="C68" s="199"/>
      <c r="D68" s="360" t="str">
        <f>IF(ISBLANK(D26), "",D26)</f>
        <v>〒000-000　東京都港区</v>
      </c>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0"/>
      <c r="AZ68" s="360"/>
      <c r="BA68" s="360"/>
      <c r="BB68" s="199"/>
      <c r="BC68" s="199"/>
      <c r="BD68" s="197" t="s">
        <v>75</v>
      </c>
      <c r="BE68" s="199"/>
      <c r="BF68" s="199"/>
      <c r="BG68" s="199"/>
      <c r="BH68" s="199"/>
      <c r="BI68" s="199"/>
      <c r="BJ68" s="199"/>
      <c r="BK68" s="199"/>
      <c r="BL68" s="199"/>
      <c r="BM68" s="199"/>
      <c r="BN68" s="200"/>
      <c r="BO68" s="201"/>
      <c r="BP68" s="198"/>
      <c r="BQ68" s="198"/>
      <c r="BR68" s="198"/>
      <c r="BS68" s="198"/>
      <c r="BT68" s="16"/>
      <c r="BU68" s="16"/>
      <c r="BV68" s="202"/>
      <c r="BW68" s="198"/>
    </row>
    <row r="69" spans="2:75" ht="13.05" customHeight="1" x14ac:dyDescent="0.2">
      <c r="B69" s="15"/>
      <c r="C69" s="182"/>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1"/>
      <c r="AY69" s="361"/>
      <c r="AZ69" s="361"/>
      <c r="BA69" s="361"/>
      <c r="BB69" s="182"/>
      <c r="BC69" s="182"/>
      <c r="BD69" s="362"/>
      <c r="BE69" s="363"/>
      <c r="BF69" s="363"/>
      <c r="BG69" s="363"/>
      <c r="BH69" s="363"/>
      <c r="BI69" s="363"/>
      <c r="BJ69" s="363"/>
      <c r="BK69" s="363"/>
      <c r="BL69" s="363"/>
      <c r="BM69" s="363"/>
      <c r="BN69" s="364"/>
      <c r="BO69" s="203"/>
      <c r="BP69" s="19"/>
      <c r="BQ69" s="19"/>
      <c r="BR69" s="14"/>
      <c r="BS69" s="18"/>
      <c r="BT69" s="18"/>
      <c r="BU69" s="18"/>
      <c r="BV69" s="18"/>
      <c r="BW69" s="11"/>
    </row>
    <row r="70" spans="2:75" ht="3" customHeight="1" x14ac:dyDescent="0.2">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194"/>
      <c r="BU70" s="194"/>
      <c r="BV70" s="204"/>
      <c r="BW70" s="204"/>
    </row>
    <row r="71" spans="2:75" s="196" customFormat="1" ht="10.5" customHeight="1" x14ac:dyDescent="0.2">
      <c r="B71" s="5" t="s">
        <v>20</v>
      </c>
      <c r="C71" s="6"/>
      <c r="D71" s="6"/>
      <c r="E71" s="365" t="str">
        <f>IF(ISBLANK(E29),"",E29)</f>
        <v>京西標準仕様</v>
      </c>
      <c r="F71" s="365"/>
      <c r="G71" s="365"/>
      <c r="H71" s="365"/>
      <c r="I71" s="365"/>
      <c r="J71" s="365"/>
      <c r="K71" s="365"/>
      <c r="L71" s="365"/>
      <c r="M71" s="365"/>
      <c r="N71" s="365"/>
      <c r="O71" s="365"/>
      <c r="P71" s="365"/>
      <c r="Q71" s="365"/>
      <c r="R71" s="365"/>
      <c r="S71" s="365"/>
      <c r="T71" s="365"/>
      <c r="U71" s="365"/>
      <c r="V71" s="365"/>
      <c r="W71" s="365"/>
      <c r="X71" s="6"/>
      <c r="Y71" s="5" t="s">
        <v>21</v>
      </c>
      <c r="Z71" s="6"/>
      <c r="AA71" s="22"/>
      <c r="AB71" s="6"/>
      <c r="AC71" s="360" t="str">
        <f>IF(ISBLANK(AC29),"",AC29)</f>
        <v>指定無</v>
      </c>
      <c r="AD71" s="360"/>
      <c r="AE71" s="360"/>
      <c r="AF71" s="360"/>
      <c r="AG71" s="360"/>
      <c r="AH71" s="360"/>
      <c r="AI71" s="360"/>
      <c r="AJ71" s="360"/>
      <c r="AK71" s="360"/>
      <c r="AL71" s="360"/>
      <c r="AM71" s="360"/>
      <c r="AN71" s="360"/>
      <c r="AO71" s="360"/>
      <c r="AP71" s="360"/>
      <c r="AQ71" s="360"/>
      <c r="AR71" s="360"/>
      <c r="AS71" s="360"/>
      <c r="AT71" s="360"/>
      <c r="AU71" s="360"/>
      <c r="AV71" s="6"/>
      <c r="AW71" s="347"/>
      <c r="AX71" s="348"/>
      <c r="AY71" s="348"/>
      <c r="AZ71" s="348"/>
      <c r="BA71" s="348"/>
      <c r="BB71" s="348"/>
      <c r="BC71" s="348"/>
      <c r="BD71" s="348"/>
      <c r="BE71" s="348"/>
      <c r="BF71" s="348"/>
      <c r="BG71" s="348"/>
      <c r="BH71" s="348"/>
      <c r="BI71" s="348"/>
      <c r="BJ71" s="348"/>
      <c r="BK71" s="348"/>
      <c r="BL71" s="348"/>
      <c r="BM71" s="348"/>
      <c r="BN71" s="349"/>
      <c r="BO71" s="21"/>
      <c r="BP71" s="16"/>
      <c r="BQ71" s="16"/>
      <c r="BR71" s="16"/>
      <c r="BS71" s="16"/>
      <c r="BT71" s="16"/>
      <c r="BU71" s="16"/>
      <c r="BV71" s="16"/>
      <c r="BW71" s="16"/>
    </row>
    <row r="72" spans="2:75" ht="13.05" customHeight="1" x14ac:dyDescent="0.2">
      <c r="B72" s="8"/>
      <c r="C72" s="180"/>
      <c r="D72" s="180"/>
      <c r="E72" s="363"/>
      <c r="F72" s="363"/>
      <c r="G72" s="363"/>
      <c r="H72" s="363"/>
      <c r="I72" s="363"/>
      <c r="J72" s="363"/>
      <c r="K72" s="363"/>
      <c r="L72" s="363"/>
      <c r="M72" s="363"/>
      <c r="N72" s="363"/>
      <c r="O72" s="363"/>
      <c r="P72" s="363"/>
      <c r="Q72" s="363"/>
      <c r="R72" s="363"/>
      <c r="S72" s="363"/>
      <c r="T72" s="363"/>
      <c r="U72" s="363"/>
      <c r="V72" s="363"/>
      <c r="W72" s="363"/>
      <c r="X72" s="180"/>
      <c r="Y72" s="8"/>
      <c r="Z72" s="10"/>
      <c r="AA72" s="10"/>
      <c r="AB72" s="180"/>
      <c r="AC72" s="361"/>
      <c r="AD72" s="361"/>
      <c r="AE72" s="361"/>
      <c r="AF72" s="361"/>
      <c r="AG72" s="361"/>
      <c r="AH72" s="361"/>
      <c r="AI72" s="361"/>
      <c r="AJ72" s="361"/>
      <c r="AK72" s="361"/>
      <c r="AL72" s="361"/>
      <c r="AM72" s="361"/>
      <c r="AN72" s="361"/>
      <c r="AO72" s="361"/>
      <c r="AP72" s="361"/>
      <c r="AQ72" s="361"/>
      <c r="AR72" s="361"/>
      <c r="AS72" s="361"/>
      <c r="AT72" s="361"/>
      <c r="AU72" s="361"/>
      <c r="AV72" s="180"/>
      <c r="AW72" s="350"/>
      <c r="AX72" s="351"/>
      <c r="AY72" s="351"/>
      <c r="AZ72" s="351"/>
      <c r="BA72" s="351"/>
      <c r="BB72" s="351"/>
      <c r="BC72" s="351"/>
      <c r="BD72" s="351"/>
      <c r="BE72" s="351"/>
      <c r="BF72" s="351"/>
      <c r="BG72" s="351"/>
      <c r="BH72" s="351"/>
      <c r="BI72" s="351"/>
      <c r="BJ72" s="351"/>
      <c r="BK72" s="351"/>
      <c r="BL72" s="351"/>
      <c r="BM72" s="351"/>
      <c r="BN72" s="352"/>
      <c r="BO72" s="17"/>
      <c r="BP72" s="14"/>
      <c r="BQ72" s="14"/>
      <c r="BR72" s="14"/>
      <c r="BS72" s="14"/>
      <c r="BT72" s="14"/>
      <c r="BU72" s="14"/>
      <c r="BV72" s="18"/>
      <c r="BW72" s="18"/>
    </row>
    <row r="73" spans="2:75" s="196" customFormat="1" ht="10.5" customHeight="1" x14ac:dyDescent="0.2">
      <c r="B73" s="197" t="s">
        <v>22</v>
      </c>
      <c r="C73" s="199"/>
      <c r="D73" s="199"/>
      <c r="E73" s="199"/>
      <c r="F73" s="369" t="str">
        <f>IF(ISBLANK(F31),"",F31)</f>
        <v>和文</v>
      </c>
      <c r="G73" s="369"/>
      <c r="H73" s="369"/>
      <c r="I73" s="369"/>
      <c r="J73" s="369"/>
      <c r="K73" s="369"/>
      <c r="L73" s="369"/>
      <c r="M73" s="369"/>
      <c r="N73" s="369"/>
      <c r="O73" s="199"/>
      <c r="P73" s="197" t="s">
        <v>23</v>
      </c>
      <c r="Q73" s="22"/>
      <c r="R73" s="199"/>
      <c r="S73" s="199"/>
      <c r="T73" s="199"/>
      <c r="U73" s="199"/>
      <c r="V73" s="199"/>
      <c r="W73" s="199"/>
      <c r="X73" s="199"/>
      <c r="Y73" s="369" t="str">
        <f>IF(ISBLANK(Y31),"",Y31)</f>
        <v>必要</v>
      </c>
      <c r="Z73" s="369"/>
      <c r="AA73" s="369"/>
      <c r="AB73" s="369"/>
      <c r="AC73" s="369"/>
      <c r="AD73" s="369"/>
      <c r="AE73" s="369"/>
      <c r="AF73" s="199"/>
      <c r="AG73" s="5" t="s">
        <v>24</v>
      </c>
      <c r="AH73" s="199"/>
      <c r="AI73" s="199"/>
      <c r="AJ73" s="199"/>
      <c r="AK73" s="199"/>
      <c r="AL73" s="199"/>
      <c r="AM73" s="199"/>
      <c r="AN73" s="365" t="str">
        <f>IF(ISBLANK(AN31),"",AN31)</f>
        <v>要</v>
      </c>
      <c r="AO73" s="365"/>
      <c r="AP73" s="365"/>
      <c r="AQ73" s="365"/>
      <c r="AR73" s="365"/>
      <c r="AS73" s="365"/>
      <c r="AT73" s="365"/>
      <c r="AU73" s="365"/>
      <c r="AV73" s="199"/>
      <c r="AW73" s="350"/>
      <c r="AX73" s="351"/>
      <c r="AY73" s="351"/>
      <c r="AZ73" s="351"/>
      <c r="BA73" s="351"/>
      <c r="BB73" s="351"/>
      <c r="BC73" s="351"/>
      <c r="BD73" s="351"/>
      <c r="BE73" s="351"/>
      <c r="BF73" s="351"/>
      <c r="BG73" s="351"/>
      <c r="BH73" s="351"/>
      <c r="BI73" s="351"/>
      <c r="BJ73" s="351"/>
      <c r="BK73" s="351"/>
      <c r="BL73" s="351"/>
      <c r="BM73" s="351"/>
      <c r="BN73" s="352"/>
      <c r="BO73" s="201"/>
      <c r="BP73" s="198"/>
      <c r="BQ73" s="198"/>
      <c r="BR73" s="198"/>
      <c r="BS73" s="198"/>
      <c r="BT73" s="198"/>
      <c r="BU73" s="16"/>
      <c r="BV73" s="16"/>
      <c r="BW73" s="16"/>
    </row>
    <row r="74" spans="2:75" ht="13.05" customHeight="1" x14ac:dyDescent="0.2">
      <c r="B74" s="15"/>
      <c r="C74" s="182"/>
      <c r="D74" s="182"/>
      <c r="E74" s="182"/>
      <c r="F74" s="370"/>
      <c r="G74" s="370"/>
      <c r="H74" s="370"/>
      <c r="I74" s="370"/>
      <c r="J74" s="370"/>
      <c r="K74" s="370"/>
      <c r="L74" s="370"/>
      <c r="M74" s="370"/>
      <c r="N74" s="370"/>
      <c r="O74" s="182"/>
      <c r="P74" s="15"/>
      <c r="Q74" s="182"/>
      <c r="R74" s="182"/>
      <c r="S74" s="182"/>
      <c r="T74" s="182"/>
      <c r="U74" s="182"/>
      <c r="V74" s="182"/>
      <c r="W74" s="182"/>
      <c r="X74" s="182"/>
      <c r="Y74" s="370"/>
      <c r="Z74" s="370"/>
      <c r="AA74" s="370"/>
      <c r="AB74" s="370"/>
      <c r="AC74" s="370"/>
      <c r="AD74" s="370"/>
      <c r="AE74" s="370"/>
      <c r="AF74" s="182"/>
      <c r="AG74" s="8"/>
      <c r="AH74" s="182"/>
      <c r="AI74" s="182"/>
      <c r="AJ74" s="182"/>
      <c r="AK74" s="182"/>
      <c r="AL74" s="182"/>
      <c r="AM74" s="182"/>
      <c r="AN74" s="363"/>
      <c r="AO74" s="363"/>
      <c r="AP74" s="363"/>
      <c r="AQ74" s="363"/>
      <c r="AR74" s="363"/>
      <c r="AS74" s="363"/>
      <c r="AT74" s="363"/>
      <c r="AU74" s="363"/>
      <c r="AV74" s="182"/>
      <c r="AW74" s="350"/>
      <c r="AX74" s="351"/>
      <c r="AY74" s="351"/>
      <c r="AZ74" s="351"/>
      <c r="BA74" s="351"/>
      <c r="BB74" s="351"/>
      <c r="BC74" s="351"/>
      <c r="BD74" s="351"/>
      <c r="BE74" s="351"/>
      <c r="BF74" s="351"/>
      <c r="BG74" s="351"/>
      <c r="BH74" s="351"/>
      <c r="BI74" s="351"/>
      <c r="BJ74" s="351"/>
      <c r="BK74" s="351"/>
      <c r="BL74" s="351"/>
      <c r="BM74" s="351"/>
      <c r="BN74" s="352"/>
      <c r="BO74" s="203"/>
      <c r="BP74" s="19"/>
      <c r="BQ74" s="19"/>
      <c r="BR74" s="19"/>
      <c r="BS74" s="19"/>
      <c r="BT74" s="19"/>
      <c r="BU74" s="19"/>
      <c r="BV74" s="14"/>
      <c r="BW74" s="14"/>
    </row>
    <row r="75" spans="2:75" s="196" customFormat="1" ht="9.6" x14ac:dyDescent="0.2">
      <c r="B75" s="5" t="s">
        <v>25</v>
      </c>
      <c r="C75" s="6"/>
      <c r="D75" s="6"/>
      <c r="E75" s="6"/>
      <c r="F75" s="6"/>
      <c r="G75" s="6"/>
      <c r="H75" s="6"/>
      <c r="I75" s="6"/>
      <c r="J75" s="6"/>
      <c r="K75" s="6"/>
      <c r="L75" s="6"/>
      <c r="M75" s="6"/>
      <c r="N75" s="6"/>
      <c r="O75" s="6"/>
      <c r="P75" s="5" t="s">
        <v>26</v>
      </c>
      <c r="Q75" s="22"/>
      <c r="R75" s="6"/>
      <c r="S75" s="6"/>
      <c r="T75" s="6"/>
      <c r="U75" s="6"/>
      <c r="V75" s="6"/>
      <c r="W75" s="6"/>
      <c r="X75" s="6"/>
      <c r="Y75" s="6"/>
      <c r="Z75" s="6"/>
      <c r="AA75" s="6"/>
      <c r="AB75" s="6"/>
      <c r="AC75" s="22"/>
      <c r="AD75" s="5" t="s">
        <v>27</v>
      </c>
      <c r="AE75" s="6"/>
      <c r="AF75" s="6"/>
      <c r="AG75" s="6"/>
      <c r="AH75" s="6"/>
      <c r="AI75" s="6"/>
      <c r="AJ75" s="6"/>
      <c r="AK75" s="6"/>
      <c r="AL75" s="6"/>
      <c r="AM75" s="6"/>
      <c r="AN75" s="6"/>
      <c r="AO75" s="6"/>
      <c r="AP75" s="6"/>
      <c r="AQ75" s="6"/>
      <c r="AR75" s="6"/>
      <c r="AS75" s="6"/>
      <c r="AT75" s="6"/>
      <c r="AU75" s="6"/>
      <c r="AV75" s="6"/>
      <c r="AW75" s="350"/>
      <c r="AX75" s="351"/>
      <c r="AY75" s="351"/>
      <c r="AZ75" s="351"/>
      <c r="BA75" s="351"/>
      <c r="BB75" s="351"/>
      <c r="BC75" s="351"/>
      <c r="BD75" s="351"/>
      <c r="BE75" s="351"/>
      <c r="BF75" s="351"/>
      <c r="BG75" s="351"/>
      <c r="BH75" s="351"/>
      <c r="BI75" s="351"/>
      <c r="BJ75" s="351"/>
      <c r="BK75" s="351"/>
      <c r="BL75" s="351"/>
      <c r="BM75" s="351"/>
      <c r="BN75" s="352"/>
      <c r="BO75" s="21"/>
      <c r="BP75" s="16"/>
      <c r="BQ75" s="16"/>
      <c r="BR75" s="16"/>
      <c r="BS75" s="16"/>
      <c r="BT75" s="16"/>
      <c r="BU75" s="16"/>
      <c r="BV75" s="16"/>
      <c r="BW75" s="16"/>
    </row>
    <row r="76" spans="2:75" ht="13.05" customHeight="1" x14ac:dyDescent="0.2">
      <c r="B76" s="362" t="str">
        <f>IF(ISBLANK(B34),"",B34)</f>
        <v>個別</v>
      </c>
      <c r="C76" s="363"/>
      <c r="D76" s="363"/>
      <c r="E76" s="363"/>
      <c r="F76" s="363"/>
      <c r="G76" s="363"/>
      <c r="H76" s="363"/>
      <c r="I76" s="363"/>
      <c r="J76" s="363"/>
      <c r="K76" s="363"/>
      <c r="L76" s="363"/>
      <c r="M76" s="363"/>
      <c r="N76" s="363"/>
      <c r="O76" s="364"/>
      <c r="P76" s="362" t="str">
        <f>IF(ISBLANK(P34),"",P34)</f>
        <v>←</v>
      </c>
      <c r="Q76" s="363"/>
      <c r="R76" s="363"/>
      <c r="S76" s="363"/>
      <c r="T76" s="363"/>
      <c r="U76" s="363"/>
      <c r="V76" s="363"/>
      <c r="W76" s="363"/>
      <c r="X76" s="363"/>
      <c r="Y76" s="363"/>
      <c r="Z76" s="363"/>
      <c r="AA76" s="363"/>
      <c r="AB76" s="363"/>
      <c r="AC76" s="364"/>
      <c r="AD76" s="362" t="str">
        <f>IF(ISBLANK(AD34),"",AD34)</f>
        <v>無</v>
      </c>
      <c r="AE76" s="363"/>
      <c r="AF76" s="363"/>
      <c r="AG76" s="361" t="str">
        <f>IF(ISBLANK(AG34),"",AG34)</f>
        <v/>
      </c>
      <c r="AH76" s="361"/>
      <c r="AI76" s="361"/>
      <c r="AJ76" s="361"/>
      <c r="AK76" s="361"/>
      <c r="AL76" s="361"/>
      <c r="AM76" s="361"/>
      <c r="AN76" s="361"/>
      <c r="AO76" s="361"/>
      <c r="AP76" s="361"/>
      <c r="AQ76" s="361"/>
      <c r="AR76" s="361"/>
      <c r="AS76" s="361"/>
      <c r="AT76" s="361"/>
      <c r="AU76" s="361"/>
      <c r="AV76" s="367"/>
      <c r="AW76" s="350"/>
      <c r="AX76" s="351"/>
      <c r="AY76" s="351"/>
      <c r="AZ76" s="351"/>
      <c r="BA76" s="351"/>
      <c r="BB76" s="351"/>
      <c r="BC76" s="351"/>
      <c r="BD76" s="351"/>
      <c r="BE76" s="351"/>
      <c r="BF76" s="351"/>
      <c r="BG76" s="351"/>
      <c r="BH76" s="351"/>
      <c r="BI76" s="351"/>
      <c r="BJ76" s="351"/>
      <c r="BK76" s="351"/>
      <c r="BL76" s="351"/>
      <c r="BM76" s="351"/>
      <c r="BN76" s="352"/>
      <c r="BO76" s="17"/>
      <c r="BP76" s="14"/>
      <c r="BQ76" s="14"/>
      <c r="BR76" s="14"/>
      <c r="BS76" s="14"/>
      <c r="BT76" s="14"/>
      <c r="BU76" s="14"/>
      <c r="BV76" s="14"/>
      <c r="BW76" s="14"/>
    </row>
    <row r="77" spans="2:75" s="196" customFormat="1" ht="9.6" x14ac:dyDescent="0.2">
      <c r="B77" s="5" t="s">
        <v>28</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350"/>
      <c r="AX77" s="351"/>
      <c r="AY77" s="351"/>
      <c r="AZ77" s="351"/>
      <c r="BA77" s="351"/>
      <c r="BB77" s="351"/>
      <c r="BC77" s="351"/>
      <c r="BD77" s="351"/>
      <c r="BE77" s="351"/>
      <c r="BF77" s="351"/>
      <c r="BG77" s="351"/>
      <c r="BH77" s="351"/>
      <c r="BI77" s="351"/>
      <c r="BJ77" s="351"/>
      <c r="BK77" s="351"/>
      <c r="BL77" s="351"/>
      <c r="BM77" s="351"/>
      <c r="BN77" s="352"/>
      <c r="BO77" s="21"/>
      <c r="BP77" s="16"/>
      <c r="BQ77" s="16"/>
      <c r="BR77" s="16"/>
      <c r="BS77" s="16"/>
      <c r="BT77" s="16"/>
      <c r="BU77" s="16"/>
      <c r="BV77" s="16"/>
      <c r="BW77" s="16"/>
    </row>
    <row r="78" spans="2:75" ht="13.05" customHeight="1" x14ac:dyDescent="0.2">
      <c r="B78" s="8"/>
      <c r="C78" s="363" t="str">
        <f>IF(ISBLANK(C36),"",C36)</f>
        <v>上記お客様名と同じ</v>
      </c>
      <c r="D78" s="363"/>
      <c r="E78" s="363"/>
      <c r="F78" s="363"/>
      <c r="G78" s="363"/>
      <c r="H78" s="363"/>
      <c r="I78" s="363"/>
      <c r="J78" s="363"/>
      <c r="K78" s="363"/>
      <c r="L78" s="363"/>
      <c r="M78" s="361" t="str">
        <f>IF(ISBLANK(M36),"",M36)</f>
        <v/>
      </c>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c r="AN78" s="361"/>
      <c r="AO78" s="361"/>
      <c r="AP78" s="361"/>
      <c r="AQ78" s="361"/>
      <c r="AR78" s="361"/>
      <c r="AS78" s="361"/>
      <c r="AT78" s="361"/>
      <c r="AU78" s="361"/>
      <c r="AV78" s="367"/>
      <c r="AW78" s="350"/>
      <c r="AX78" s="351"/>
      <c r="AY78" s="351"/>
      <c r="AZ78" s="351"/>
      <c r="BA78" s="351"/>
      <c r="BB78" s="351"/>
      <c r="BC78" s="351"/>
      <c r="BD78" s="351"/>
      <c r="BE78" s="351"/>
      <c r="BF78" s="351"/>
      <c r="BG78" s="351"/>
      <c r="BH78" s="351"/>
      <c r="BI78" s="351"/>
      <c r="BJ78" s="351"/>
      <c r="BK78" s="351"/>
      <c r="BL78" s="351"/>
      <c r="BM78" s="351"/>
      <c r="BN78" s="352"/>
      <c r="BO78" s="17"/>
      <c r="BP78" s="14"/>
      <c r="BQ78" s="14"/>
      <c r="BR78" s="14"/>
      <c r="BS78" s="14"/>
      <c r="BT78" s="14"/>
      <c r="BU78" s="14"/>
      <c r="BV78" s="14"/>
      <c r="BW78" s="14"/>
    </row>
    <row r="79" spans="2:75" s="196" customFormat="1" ht="9.6" x14ac:dyDescent="0.2">
      <c r="B79" s="5" t="s">
        <v>29</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350"/>
      <c r="AX79" s="351"/>
      <c r="AY79" s="351"/>
      <c r="AZ79" s="351"/>
      <c r="BA79" s="351"/>
      <c r="BB79" s="351"/>
      <c r="BC79" s="351"/>
      <c r="BD79" s="351"/>
      <c r="BE79" s="351"/>
      <c r="BF79" s="351"/>
      <c r="BG79" s="351"/>
      <c r="BH79" s="351"/>
      <c r="BI79" s="351"/>
      <c r="BJ79" s="351"/>
      <c r="BK79" s="351"/>
      <c r="BL79" s="351"/>
      <c r="BM79" s="351"/>
      <c r="BN79" s="352"/>
      <c r="BO79" s="21"/>
      <c r="BP79" s="16"/>
      <c r="BQ79" s="16"/>
      <c r="BR79" s="16"/>
      <c r="BS79" s="16"/>
      <c r="BT79" s="16"/>
      <c r="BU79" s="16"/>
      <c r="BV79" s="16"/>
      <c r="BW79" s="16"/>
    </row>
    <row r="80" spans="2:75" ht="13.05" customHeight="1" x14ac:dyDescent="0.2">
      <c r="B80" s="8"/>
      <c r="C80" s="363" t="str">
        <f>IF(ISBLANK(C38),"",C38)</f>
        <v>不要</v>
      </c>
      <c r="D80" s="363"/>
      <c r="E80" s="363"/>
      <c r="F80" s="363"/>
      <c r="G80" s="363"/>
      <c r="H80" s="363"/>
      <c r="I80" s="363"/>
      <c r="J80" s="363"/>
      <c r="K80" s="363"/>
      <c r="L80" s="363"/>
      <c r="M80" s="363"/>
      <c r="N80" s="363"/>
      <c r="O80" s="363"/>
      <c r="P80" s="361" t="str">
        <f>IF(ISBLANK(P38),"",P38)</f>
        <v/>
      </c>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361"/>
      <c r="AV80" s="367"/>
      <c r="AW80" s="350"/>
      <c r="AX80" s="351"/>
      <c r="AY80" s="351"/>
      <c r="AZ80" s="351"/>
      <c r="BA80" s="351"/>
      <c r="BB80" s="351"/>
      <c r="BC80" s="351"/>
      <c r="BD80" s="351"/>
      <c r="BE80" s="351"/>
      <c r="BF80" s="351"/>
      <c r="BG80" s="351"/>
      <c r="BH80" s="351"/>
      <c r="BI80" s="351"/>
      <c r="BJ80" s="351"/>
      <c r="BK80" s="351"/>
      <c r="BL80" s="351"/>
      <c r="BM80" s="351"/>
      <c r="BN80" s="352"/>
      <c r="BO80" s="17"/>
      <c r="BP80" s="14"/>
      <c r="BQ80" s="14"/>
      <c r="BR80" s="14"/>
      <c r="BS80" s="14"/>
      <c r="BT80" s="14"/>
      <c r="BU80" s="14"/>
      <c r="BV80" s="14"/>
      <c r="BW80" s="14"/>
    </row>
    <row r="81" spans="2:75" s="196" customFormat="1" ht="9.6" x14ac:dyDescent="0.2">
      <c r="B81" s="197" t="s">
        <v>30</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350"/>
      <c r="AX81" s="351"/>
      <c r="AY81" s="351"/>
      <c r="AZ81" s="351"/>
      <c r="BA81" s="351"/>
      <c r="BB81" s="351"/>
      <c r="BC81" s="351"/>
      <c r="BD81" s="351"/>
      <c r="BE81" s="351"/>
      <c r="BF81" s="351"/>
      <c r="BG81" s="351"/>
      <c r="BH81" s="351"/>
      <c r="BI81" s="351"/>
      <c r="BJ81" s="351"/>
      <c r="BK81" s="351"/>
      <c r="BL81" s="351"/>
      <c r="BM81" s="351"/>
      <c r="BN81" s="352"/>
      <c r="BO81" s="201"/>
      <c r="BP81" s="198"/>
      <c r="BQ81" s="198"/>
      <c r="BR81" s="198"/>
      <c r="BS81" s="198"/>
      <c r="BT81" s="16"/>
      <c r="BU81" s="16"/>
      <c r="BV81" s="205"/>
      <c r="BW81" s="205"/>
    </row>
    <row r="82" spans="2:75" ht="13.05" customHeight="1" x14ac:dyDescent="0.2">
      <c r="B82" s="8"/>
      <c r="C82" s="363" t="str">
        <f>IF(ISBLANK(C40),"",C40)</f>
        <v>１年</v>
      </c>
      <c r="D82" s="363"/>
      <c r="E82" s="363"/>
      <c r="F82" s="363"/>
      <c r="G82" s="363"/>
      <c r="H82" s="363"/>
      <c r="I82" s="363"/>
      <c r="J82" s="361" t="str">
        <f>IF(ISBLANK(J40),"",J40)</f>
        <v/>
      </c>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c r="AN82" s="361"/>
      <c r="AO82" s="361"/>
      <c r="AP82" s="361"/>
      <c r="AQ82" s="361"/>
      <c r="AR82" s="361"/>
      <c r="AS82" s="361"/>
      <c r="AT82" s="361"/>
      <c r="AU82" s="361"/>
      <c r="AV82" s="367"/>
      <c r="AW82" s="350"/>
      <c r="AX82" s="351"/>
      <c r="AY82" s="351"/>
      <c r="AZ82" s="351"/>
      <c r="BA82" s="351"/>
      <c r="BB82" s="351"/>
      <c r="BC82" s="351"/>
      <c r="BD82" s="351"/>
      <c r="BE82" s="351"/>
      <c r="BF82" s="351"/>
      <c r="BG82" s="351"/>
      <c r="BH82" s="351"/>
      <c r="BI82" s="351"/>
      <c r="BJ82" s="351"/>
      <c r="BK82" s="351"/>
      <c r="BL82" s="351"/>
      <c r="BM82" s="351"/>
      <c r="BN82" s="352"/>
      <c r="BO82" s="17"/>
      <c r="BP82" s="14"/>
      <c r="BQ82" s="14"/>
      <c r="BR82" s="14"/>
      <c r="BS82" s="14"/>
      <c r="BT82" s="14"/>
      <c r="BU82" s="14"/>
      <c r="BV82" s="14"/>
      <c r="BW82" s="14"/>
    </row>
    <row r="83" spans="2:75" s="196" customFormat="1" ht="9.75" customHeight="1" x14ac:dyDescent="0.2">
      <c r="B83" s="5" t="s">
        <v>31</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197" t="s">
        <v>32</v>
      </c>
      <c r="AE83" s="6"/>
      <c r="AF83" s="6"/>
      <c r="AG83" s="6"/>
      <c r="AH83" s="6"/>
      <c r="AI83" s="6"/>
      <c r="AJ83" s="6"/>
      <c r="AK83" s="6"/>
      <c r="AL83" s="6"/>
      <c r="AM83" s="6"/>
      <c r="AN83" s="6"/>
      <c r="AO83" s="6"/>
      <c r="AP83" s="6"/>
      <c r="AQ83" s="6"/>
      <c r="AR83" s="6"/>
      <c r="AS83" s="6"/>
      <c r="AT83" s="6"/>
      <c r="AU83" s="6"/>
      <c r="AV83" s="6"/>
      <c r="AW83" s="350"/>
      <c r="AX83" s="351"/>
      <c r="AY83" s="351"/>
      <c r="AZ83" s="351"/>
      <c r="BA83" s="351"/>
      <c r="BB83" s="351"/>
      <c r="BC83" s="351"/>
      <c r="BD83" s="351"/>
      <c r="BE83" s="351"/>
      <c r="BF83" s="351"/>
      <c r="BG83" s="351"/>
      <c r="BH83" s="351"/>
      <c r="BI83" s="351"/>
      <c r="BJ83" s="351"/>
      <c r="BK83" s="351"/>
      <c r="BL83" s="351"/>
      <c r="BM83" s="351"/>
      <c r="BN83" s="352"/>
      <c r="BO83" s="21"/>
      <c r="BP83" s="16"/>
      <c r="BQ83" s="16"/>
      <c r="BR83" s="16"/>
      <c r="BS83" s="16"/>
      <c r="BT83" s="16"/>
      <c r="BU83" s="16"/>
      <c r="BV83" s="198"/>
      <c r="BW83" s="198"/>
    </row>
    <row r="84" spans="2:75" ht="13.05" customHeight="1" x14ac:dyDescent="0.2">
      <c r="B84" s="8"/>
      <c r="C84" s="363" t="str">
        <f>IF(ISBLANK(C42),"",C42)</f>
        <v>宅配</v>
      </c>
      <c r="D84" s="363"/>
      <c r="E84" s="363"/>
      <c r="F84" s="363"/>
      <c r="G84" s="363"/>
      <c r="H84" s="361" t="str">
        <f>IF(ISBLANK(H42),"",H42)</f>
        <v/>
      </c>
      <c r="I84" s="361"/>
      <c r="J84" s="361"/>
      <c r="K84" s="361"/>
      <c r="L84" s="361"/>
      <c r="M84" s="361"/>
      <c r="N84" s="361"/>
      <c r="O84" s="361"/>
      <c r="P84" s="361"/>
      <c r="Q84" s="361"/>
      <c r="R84" s="361"/>
      <c r="S84" s="361"/>
      <c r="T84" s="361"/>
      <c r="U84" s="361"/>
      <c r="V84" s="361"/>
      <c r="W84" s="361"/>
      <c r="X84" s="361"/>
      <c r="Y84" s="361"/>
      <c r="Z84" s="361"/>
      <c r="AA84" s="361"/>
      <c r="AB84" s="361"/>
      <c r="AC84" s="367"/>
      <c r="AD84" s="371">
        <f>IF(ISBLANK(AD42),"",AD42)</f>
        <v>43403</v>
      </c>
      <c r="AE84" s="372"/>
      <c r="AF84" s="372"/>
      <c r="AG84" s="372"/>
      <c r="AH84" s="372"/>
      <c r="AI84" s="372"/>
      <c r="AJ84" s="372"/>
      <c r="AK84" s="372"/>
      <c r="AL84" s="372"/>
      <c r="AM84" s="372"/>
      <c r="AN84" s="372"/>
      <c r="AO84" s="372"/>
      <c r="AP84" s="372"/>
      <c r="AQ84" s="372"/>
      <c r="AR84" s="372"/>
      <c r="AS84" s="372"/>
      <c r="AT84" s="372"/>
      <c r="AU84" s="372"/>
      <c r="AV84" s="373"/>
      <c r="AW84" s="350"/>
      <c r="AX84" s="351"/>
      <c r="AY84" s="351"/>
      <c r="AZ84" s="351"/>
      <c r="BA84" s="351"/>
      <c r="BB84" s="351"/>
      <c r="BC84" s="351"/>
      <c r="BD84" s="351"/>
      <c r="BE84" s="351"/>
      <c r="BF84" s="351"/>
      <c r="BG84" s="351"/>
      <c r="BH84" s="351"/>
      <c r="BI84" s="351"/>
      <c r="BJ84" s="351"/>
      <c r="BK84" s="351"/>
      <c r="BL84" s="351"/>
      <c r="BM84" s="351"/>
      <c r="BN84" s="352"/>
      <c r="BO84" s="17"/>
      <c r="BP84" s="14"/>
      <c r="BQ84" s="14"/>
      <c r="BR84" s="14"/>
      <c r="BS84" s="14"/>
      <c r="BT84" s="14"/>
      <c r="BU84" s="14"/>
      <c r="BV84" s="20"/>
      <c r="BW84" s="19"/>
    </row>
    <row r="85" spans="2:75" s="196" customFormat="1" ht="9.6" x14ac:dyDescent="0.2">
      <c r="B85" s="5" t="s">
        <v>33</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350"/>
      <c r="AX85" s="351"/>
      <c r="AY85" s="351"/>
      <c r="AZ85" s="351"/>
      <c r="BA85" s="351"/>
      <c r="BB85" s="351"/>
      <c r="BC85" s="351"/>
      <c r="BD85" s="351"/>
      <c r="BE85" s="351"/>
      <c r="BF85" s="351"/>
      <c r="BG85" s="351"/>
      <c r="BH85" s="351"/>
      <c r="BI85" s="351"/>
      <c r="BJ85" s="351"/>
      <c r="BK85" s="351"/>
      <c r="BL85" s="351"/>
      <c r="BM85" s="351"/>
      <c r="BN85" s="352"/>
      <c r="BO85" s="21"/>
      <c r="BP85" s="16"/>
      <c r="BQ85" s="16"/>
      <c r="BR85" s="16"/>
      <c r="BS85" s="16"/>
      <c r="BT85" s="16"/>
      <c r="BU85" s="16"/>
      <c r="BV85" s="16"/>
      <c r="BW85" s="16"/>
    </row>
    <row r="86" spans="2:75" ht="11.1" customHeight="1" x14ac:dyDescent="0.2">
      <c r="B86" s="17"/>
      <c r="C86" s="356" t="str">
        <f>IF(ISBLANK(C44),"",C44)</f>
        <v/>
      </c>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7"/>
      <c r="AW86" s="350"/>
      <c r="AX86" s="351"/>
      <c r="AY86" s="351"/>
      <c r="AZ86" s="351"/>
      <c r="BA86" s="351"/>
      <c r="BB86" s="351"/>
      <c r="BC86" s="351"/>
      <c r="BD86" s="351"/>
      <c r="BE86" s="351"/>
      <c r="BF86" s="351"/>
      <c r="BG86" s="351"/>
      <c r="BH86" s="351"/>
      <c r="BI86" s="351"/>
      <c r="BJ86" s="351"/>
      <c r="BK86" s="351"/>
      <c r="BL86" s="351"/>
      <c r="BM86" s="351"/>
      <c r="BN86" s="352"/>
      <c r="BO86" s="17"/>
      <c r="BP86" s="14"/>
      <c r="BQ86" s="14"/>
      <c r="BR86" s="14"/>
      <c r="BS86" s="14"/>
      <c r="BT86" s="14"/>
      <c r="BU86" s="14"/>
      <c r="BV86" s="14"/>
      <c r="BW86" s="14"/>
    </row>
    <row r="87" spans="2:75" ht="11.1" customHeight="1" x14ac:dyDescent="0.2">
      <c r="B87" s="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9"/>
      <c r="AW87" s="353"/>
      <c r="AX87" s="354"/>
      <c r="AY87" s="354"/>
      <c r="AZ87" s="354"/>
      <c r="BA87" s="354"/>
      <c r="BB87" s="354"/>
      <c r="BC87" s="354"/>
      <c r="BD87" s="354"/>
      <c r="BE87" s="354"/>
      <c r="BF87" s="354"/>
      <c r="BG87" s="354"/>
      <c r="BH87" s="354"/>
      <c r="BI87" s="354"/>
      <c r="BJ87" s="354"/>
      <c r="BK87" s="354"/>
      <c r="BL87" s="354"/>
      <c r="BM87" s="354"/>
      <c r="BN87" s="355"/>
      <c r="BO87" s="17"/>
      <c r="BP87" s="14"/>
      <c r="BQ87" s="14"/>
      <c r="BR87" s="14"/>
      <c r="BS87" s="14"/>
      <c r="BT87" s="14"/>
      <c r="BU87" s="14"/>
      <c r="BV87" s="14"/>
      <c r="BW87" s="14"/>
    </row>
    <row r="88" spans="2:75" s="196" customFormat="1" ht="9.6" x14ac:dyDescent="0.2">
      <c r="B88" s="206" t="s">
        <v>34</v>
      </c>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7" t="s">
        <v>258</v>
      </c>
      <c r="BO88" s="206"/>
      <c r="BP88" s="206"/>
      <c r="BQ88" s="206"/>
      <c r="BR88" s="206"/>
      <c r="BS88" s="16"/>
      <c r="BT88" s="206"/>
      <c r="BU88" s="206"/>
      <c r="BV88" s="7"/>
      <c r="BW88" s="7"/>
    </row>
    <row r="89" spans="2:75" s="191" customFormat="1" ht="9" x14ac:dyDescent="0.2"/>
  </sheetData>
  <mergeCells count="86">
    <mergeCell ref="E62:AQ63"/>
    <mergeCell ref="F64:AQ65"/>
    <mergeCell ref="G66:AQ67"/>
    <mergeCell ref="D68:BA69"/>
    <mergeCell ref="AV60:BM61"/>
    <mergeCell ref="AV62:BM63"/>
    <mergeCell ref="AV64:BM65"/>
    <mergeCell ref="AV66:BM67"/>
    <mergeCell ref="BD69:BN69"/>
    <mergeCell ref="E60:AQ61"/>
    <mergeCell ref="AD84:AV84"/>
    <mergeCell ref="C84:G84"/>
    <mergeCell ref="H84:AC84"/>
    <mergeCell ref="C82:I82"/>
    <mergeCell ref="J82:AV82"/>
    <mergeCell ref="F55:U56"/>
    <mergeCell ref="Z55:AQ56"/>
    <mergeCell ref="AV55:BL56"/>
    <mergeCell ref="C80:O80"/>
    <mergeCell ref="P80:AV80"/>
    <mergeCell ref="C78:L78"/>
    <mergeCell ref="M78:AV78"/>
    <mergeCell ref="E71:W72"/>
    <mergeCell ref="AC71:AU72"/>
    <mergeCell ref="F73:N74"/>
    <mergeCell ref="Y73:AE74"/>
    <mergeCell ref="AN73:AU74"/>
    <mergeCell ref="B76:O76"/>
    <mergeCell ref="P76:AC76"/>
    <mergeCell ref="AD76:AF76"/>
    <mergeCell ref="AG76:AV76"/>
    <mergeCell ref="C40:I40"/>
    <mergeCell ref="J40:AV40"/>
    <mergeCell ref="AW29:BN45"/>
    <mergeCell ref="C44:AV45"/>
    <mergeCell ref="D53:AP54"/>
    <mergeCell ref="AW53:BN54"/>
    <mergeCell ref="AD34:AF34"/>
    <mergeCell ref="K3:M3"/>
    <mergeCell ref="BF7:BN7"/>
    <mergeCell ref="BF49:BN49"/>
    <mergeCell ref="C9:U9"/>
    <mergeCell ref="AA8:BL9"/>
    <mergeCell ref="D11:AP12"/>
    <mergeCell ref="AW11:BN12"/>
    <mergeCell ref="F13:U14"/>
    <mergeCell ref="Z13:AQ14"/>
    <mergeCell ref="C3:J3"/>
    <mergeCell ref="AV13:BL14"/>
    <mergeCell ref="E15:G16"/>
    <mergeCell ref="H15:BN16"/>
    <mergeCell ref="E18:AQ19"/>
    <mergeCell ref="E20:AQ21"/>
    <mergeCell ref="F22:AQ23"/>
    <mergeCell ref="BV54:BW54"/>
    <mergeCell ref="C51:U51"/>
    <mergeCell ref="E29:W30"/>
    <mergeCell ref="AC29:AU30"/>
    <mergeCell ref="F31:N32"/>
    <mergeCell ref="Y31:AE32"/>
    <mergeCell ref="AN31:AU32"/>
    <mergeCell ref="C42:G42"/>
    <mergeCell ref="H42:AC42"/>
    <mergeCell ref="AD42:AV42"/>
    <mergeCell ref="AA50:BL51"/>
    <mergeCell ref="C36:L36"/>
    <mergeCell ref="P34:AC34"/>
    <mergeCell ref="B34:O34"/>
    <mergeCell ref="AG34:AV34"/>
    <mergeCell ref="M36:AV36"/>
    <mergeCell ref="X7:AB7"/>
    <mergeCell ref="X49:AB49"/>
    <mergeCell ref="AC7:AD7"/>
    <mergeCell ref="AW71:BN87"/>
    <mergeCell ref="C86:AV87"/>
    <mergeCell ref="G24:AQ25"/>
    <mergeCell ref="D26:BA27"/>
    <mergeCell ref="AV18:BM19"/>
    <mergeCell ref="AV20:BM21"/>
    <mergeCell ref="AV22:BM23"/>
    <mergeCell ref="AV24:BM25"/>
    <mergeCell ref="BD27:BN27"/>
    <mergeCell ref="E57:G58"/>
    <mergeCell ref="H57:BN58"/>
    <mergeCell ref="C38:O38"/>
    <mergeCell ref="P38:AV38"/>
  </mergeCells>
  <phoneticPr fontId="3"/>
  <printOptions horizontalCentered="1" verticalCentered="1"/>
  <pageMargins left="0.23622047244094491" right="0.23622047244094491" top="0.19685039370078741" bottom="0.23622047244094491" header="0.19685039370078741" footer="0.19685039370078741"/>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伝票発行・記入要領</vt:lpstr>
      <vt:lpstr>依頼伝票記入例</vt:lpstr>
      <vt:lpstr>リスト</vt:lpstr>
      <vt:lpstr>見積依頼書</vt:lpstr>
      <vt:lpstr>依頼伝票</vt:lpstr>
      <vt:lpstr>依頼伝票!Print_Area</vt:lpstr>
      <vt:lpstr>見積依頼書!Print_Area</vt:lpstr>
      <vt:lpstr>伝票発行・記入要領!Print_Area</vt:lpstr>
    </vt:vector>
  </TitlesOfParts>
  <Company>ＮＥＦＥ  計測事業部select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TCC041</dc:creator>
  <cp:lastModifiedBy>市村　弘明</cp:lastModifiedBy>
  <cp:lastPrinted>2019-02-18T04:49:04Z</cp:lastPrinted>
  <dcterms:created xsi:type="dcterms:W3CDTF">2001-06-06T08:55:29Z</dcterms:created>
  <dcterms:modified xsi:type="dcterms:W3CDTF">2021-10-05T11:52:37Z</dcterms:modified>
</cp:coreProperties>
</file>